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30" windowWidth="14805" windowHeight="6045" activeTab="2"/>
  </bookViews>
  <sheets>
    <sheet name="INDICATEURS" sheetId="7" r:id="rId1"/>
    <sheet name="SYNTHESE" sheetId="5" r:id="rId2"/>
    <sheet name="MAITRISE DES REJETS" sheetId="3" r:id="rId3"/>
    <sheet name="MILIEUX" sheetId="1" r:id="rId4"/>
    <sheet name="PLUVIAL" sheetId="6" r:id="rId5"/>
  </sheets>
  <definedNames>
    <definedName name="_xlnm._FilterDatabase" localSheetId="2" hidden="1">'MAITRISE DES REJETS'!$D$1:$D$142</definedName>
    <definedName name="_xlnm.Print_Area" localSheetId="0">INDICATEURS!$A$1:$C$27</definedName>
    <definedName name="_xlnm.Print_Area" localSheetId="2">'MAITRISE DES REJETS'!$A$1:$N$143</definedName>
    <definedName name="_xlnm.Print_Area" localSheetId="4">PLUVIAL!$A$1:$N$31</definedName>
    <definedName name="_xlnm.Print_Area" localSheetId="1">SYNTHESE!$A$1:$F$26</definedName>
  </definedNames>
  <calcPr calcId="145621"/>
</workbook>
</file>

<file path=xl/calcChain.xml><?xml version="1.0" encoding="utf-8"?>
<calcChain xmlns="http://schemas.openxmlformats.org/spreadsheetml/2006/main">
  <c r="F24" i="5" l="1"/>
  <c r="F5" i="5"/>
  <c r="F24" i="6"/>
  <c r="F20" i="6"/>
  <c r="F5" i="6"/>
  <c r="G36" i="1"/>
  <c r="G29" i="1"/>
  <c r="G26" i="1"/>
  <c r="G15" i="1"/>
  <c r="G10" i="1"/>
  <c r="G5" i="1"/>
  <c r="F136" i="3"/>
  <c r="F23" i="5" l="1"/>
  <c r="F17" i="5"/>
  <c r="B11" i="5"/>
  <c r="F22" i="5" l="1"/>
  <c r="F21" i="5" s="1"/>
  <c r="F132" i="3"/>
  <c r="F11" i="5" s="1"/>
  <c r="F122" i="3"/>
  <c r="F9" i="5" s="1"/>
  <c r="F108" i="3"/>
  <c r="F8" i="5" s="1"/>
  <c r="F96" i="3"/>
  <c r="F7" i="5" s="1"/>
  <c r="F22" i="3"/>
  <c r="F6" i="5" s="1"/>
  <c r="F5" i="3"/>
  <c r="F19" i="5"/>
  <c r="F20" i="5" l="1"/>
  <c r="F18" i="5"/>
  <c r="G19" i="1"/>
  <c r="F16" i="5" s="1"/>
  <c r="F15" i="5"/>
  <c r="F14" i="5"/>
  <c r="F13" i="5"/>
  <c r="F130" i="3"/>
  <c r="F10" i="5" s="1"/>
  <c r="F4" i="5" s="1"/>
  <c r="F12" i="5" l="1"/>
  <c r="F26" i="5" s="1"/>
  <c r="G40" i="1"/>
</calcChain>
</file>

<file path=xl/comments1.xml><?xml version="1.0" encoding="utf-8"?>
<comments xmlns="http://schemas.openxmlformats.org/spreadsheetml/2006/main">
  <authors>
    <author>Auteur</author>
  </authors>
  <commentList>
    <comment ref="J99" authorId="0">
      <text>
        <r>
          <rPr>
            <b/>
            <sz val="9"/>
            <color indexed="81"/>
            <rFont val="Tahoma"/>
            <family val="2"/>
          </rPr>
          <t xml:space="preserve">Auteur:
</t>
        </r>
      </text>
    </comment>
    <comment ref="K116" authorId="0">
      <text>
        <r>
          <rPr>
            <b/>
            <sz val="9"/>
            <color indexed="81"/>
            <rFont val="Tahoma"/>
            <family val="2"/>
          </rPr>
          <t xml:space="preserve">Auteur:
</t>
        </r>
      </text>
    </comment>
  </commentList>
</comments>
</file>

<file path=xl/sharedStrings.xml><?xml version="1.0" encoding="utf-8"?>
<sst xmlns="http://schemas.openxmlformats.org/spreadsheetml/2006/main" count="887" uniqueCount="310">
  <si>
    <t>Référencement</t>
  </si>
  <si>
    <t>Type</t>
  </si>
  <si>
    <t>Catégorie</t>
  </si>
  <si>
    <t>Etude assainissement</t>
  </si>
  <si>
    <t>-</t>
  </si>
  <si>
    <t>Branchements industriels</t>
  </si>
  <si>
    <t>n°
action</t>
  </si>
  <si>
    <t>Cours d'eau</t>
  </si>
  <si>
    <t>Localisation</t>
  </si>
  <si>
    <t>Acquisition foncière de zones humides</t>
  </si>
  <si>
    <t>Identification et caractérisation des discontinuités - SRCE</t>
  </si>
  <si>
    <t>Restauration des trames vertes et bleues - SRCE</t>
  </si>
  <si>
    <t>Réseaux eaux usées</t>
  </si>
  <si>
    <t>TOTAL</t>
  </si>
  <si>
    <t>Restauration du lit mineur et des berges</t>
  </si>
  <si>
    <t>Etude préalable aux travaux de restauration de la continuité écologique</t>
  </si>
  <si>
    <t>Abaissement de clapet et ouverture de vannes</t>
  </si>
  <si>
    <t>Suivi biologique et qualitatif de la qualité des milieux aquatiques</t>
  </si>
  <si>
    <t>Connaitre, protéger et valoriser les milieux humides</t>
  </si>
  <si>
    <t>Mise en conformité des bâtiments publics</t>
  </si>
  <si>
    <t>Etudes assainissement</t>
  </si>
  <si>
    <t>Mise en conformité des branchements industriels</t>
  </si>
  <si>
    <t>Eaux pluviales</t>
  </si>
  <si>
    <t>Assainissement non collectif</t>
  </si>
  <si>
    <t>Information et sensibilisation des maîtres d'ouvrage 
potentiels - SRCE</t>
  </si>
  <si>
    <t>SRCE : Trame verte et trame bleue</t>
  </si>
  <si>
    <t>Travaux de restauration de la continuité écologique</t>
  </si>
  <si>
    <t>Montant</t>
  </si>
  <si>
    <t>VOLET MILIEUX</t>
  </si>
  <si>
    <t>ANIMATION</t>
  </si>
  <si>
    <t>Action</t>
  </si>
  <si>
    <t xml:space="preserve">Enjeu </t>
  </si>
  <si>
    <t>Priorité</t>
  </si>
  <si>
    <t>Collectivité(s) concernées</t>
  </si>
  <si>
    <t>Mise en conformité des 
bâtiments publics</t>
  </si>
  <si>
    <t>Contrôle, conventionnement</t>
  </si>
  <si>
    <t>SPANC</t>
  </si>
  <si>
    <t>Maitrise 
d'ouvrage pressentie</t>
  </si>
  <si>
    <t>SOUS-TOTAL</t>
  </si>
  <si>
    <t xml:space="preserve">Mise en place du SPANC </t>
  </si>
  <si>
    <t>A</t>
  </si>
  <si>
    <t>Massy</t>
  </si>
  <si>
    <t>Raccordement de la ZA de la Bonde au bassin Georges Brassens avec gestion des EP via des noues</t>
  </si>
  <si>
    <t>C</t>
  </si>
  <si>
    <t>Ville de Massy</t>
  </si>
  <si>
    <t>Maitre d'ouvrage</t>
  </si>
  <si>
    <t>Schéma directeur d'assainissement</t>
  </si>
  <si>
    <t>Contrôles et mises en conformité</t>
  </si>
  <si>
    <t>Mise en place d'une chaussée réservoir pour parking Mermoz avec mission de maîtrise d'œuvre associée</t>
  </si>
  <si>
    <t>Gestion intégrée des EP</t>
  </si>
  <si>
    <t>Réhabilitation réseaux eaux usées et mise en conformité branchements</t>
  </si>
  <si>
    <t>Remplacement du réseau EU rue du Noyer Lambert avec reprise des branchements et mission de maîtrise d'œuvre pour suivi des travaux</t>
  </si>
  <si>
    <t>Réseaux eaux usées et branchements</t>
  </si>
  <si>
    <t xml:space="preserve">Branchements </t>
  </si>
  <si>
    <t>Audit des services eau potable et assainissement et aide au choix du mode de gestion</t>
  </si>
  <si>
    <t>Mise en place d'un bassin enterré pour la gestion des EP du parking des Goachères</t>
  </si>
  <si>
    <t>Gestion EP</t>
  </si>
  <si>
    <t>Démarche vers le 0 phytosanitaire et plan de desherbage</t>
  </si>
  <si>
    <t>Ville de Saclay</t>
  </si>
  <si>
    <t>Saclay</t>
  </si>
  <si>
    <t>Remplacement, réhabilitations et création de regards EU Cour des Vilains</t>
  </si>
  <si>
    <t>Remplacement réseau EU rue Favrolles</t>
  </si>
  <si>
    <t>Remplacement et réhabilitations réseau EU rue de l'Egalité</t>
  </si>
  <si>
    <t>Réhabilitations réseau EU rue Chateaubriand</t>
  </si>
  <si>
    <t>Réhabilitations réseau EU rue Voltaire</t>
  </si>
  <si>
    <t>Réhabilitations réseau EU rue Diderot</t>
  </si>
  <si>
    <t>Réhabilitations réseau EU rue Montesquieu</t>
  </si>
  <si>
    <t>Réhabilitations réseau EU rue Rabelais</t>
  </si>
  <si>
    <t>Réhabilitations réseau EU rue Renan</t>
  </si>
  <si>
    <t>Réhabilitations réseau EU rue Corneille</t>
  </si>
  <si>
    <t>Réhabilitations réseau EU rue Montaigne</t>
  </si>
  <si>
    <t>Réhabilitations réseau EU rue Fénelon</t>
  </si>
  <si>
    <t>Réhabilitations réseau EU rue Victor Hugo</t>
  </si>
  <si>
    <t>Réhabilitations réseau EU rue Ampère</t>
  </si>
  <si>
    <t>Contrôles et mises en conformité (5 bâtiments)</t>
  </si>
  <si>
    <t>Mise en place de techniques alternatives à la gestion des EP dans le projet d'aménagement du nouveau CTM (chaussées réservoirs visitables et avec possibilité d'entretien)</t>
  </si>
  <si>
    <t>Maitrise d'oeuvre, création réseaux, et branchements</t>
  </si>
  <si>
    <t>Vélizy Villacoublay</t>
  </si>
  <si>
    <t>Ville de Vélizy Villacoublay</t>
  </si>
  <si>
    <t>Mise en place de filtres plantés de roseaux pour assurer auto épuration du bassin Art de Vivre (qui récupère les eaux de ruissellement de Usine Center et de la rue Citroën) - convention à établir avec la Ville de Bièvres (rénovation et aménagement paysager)</t>
  </si>
  <si>
    <t>Vélizy Villacoublay et Bièvres</t>
  </si>
  <si>
    <t>Epuration des EP</t>
  </si>
  <si>
    <t>Igny</t>
  </si>
  <si>
    <t>Ville d'Igny</t>
  </si>
  <si>
    <t>168 90</t>
  </si>
  <si>
    <t>Maîtrise des ruissellement EP rue Louis Muret (réseau unitaire)</t>
  </si>
  <si>
    <t>Déconnexion de réseau EP au niveau d'un regard rue du Docteur Roux vers la rue de Turbigo</t>
  </si>
  <si>
    <t>Déconnexion de réseau EP au niveau d'un regard rue du Docteur Roux vers la rue Jules Ferry</t>
  </si>
  <si>
    <t>Déconnexion de réseau EP au niveau d'un regard place Stalingrad vers la rue Pierre Lescot</t>
  </si>
  <si>
    <t>Déconnexion de réseau EP au niveau d'un regard rue Pierre Lescot vers la rue Saint Honoré</t>
  </si>
  <si>
    <t>Buc</t>
  </si>
  <si>
    <t>Ville de Buc</t>
  </si>
  <si>
    <t>Mises en conformité</t>
  </si>
  <si>
    <t>Mise en place d'un dépollueur chemin de la Butte aux vaches</t>
  </si>
  <si>
    <t>Ville de Jouy en Josas</t>
  </si>
  <si>
    <t>Jouy en Josas</t>
  </si>
  <si>
    <t>Ville de Toussus le Noble</t>
  </si>
  <si>
    <t>Toussus le Noble</t>
  </si>
  <si>
    <t>Ville de Verrières le Buisson</t>
  </si>
  <si>
    <t>Verrières le Buisson</t>
  </si>
  <si>
    <t>Ville de Wissous</t>
  </si>
  <si>
    <t>Wissous</t>
  </si>
  <si>
    <t>Campagnes de mesures de débit sur réseaux EU et Ep (secteurs à déterminer)</t>
  </si>
  <si>
    <t>NC</t>
  </si>
  <si>
    <t>Bièvre</t>
  </si>
  <si>
    <t>Ville des Loges en Josas</t>
  </si>
  <si>
    <t>Les Loges en Josas</t>
  </si>
  <si>
    <t>Redimensionnement du collecteur EU rue Guy Moquet suite à l'aménagement d'une nouvelle zone de logements par Cogédim</t>
  </si>
  <si>
    <t>Mise en place d'une noue pour gestion des EP à la parcelle - technique alternative au niveau de l'exploitation agricole Allavoine</t>
  </si>
  <si>
    <t>Mise en place d'un plan de désherbage en lien avec l'association des Villes pour la propreté urbaine (AVPU)</t>
  </si>
  <si>
    <t>Ville de Vauhallan</t>
  </si>
  <si>
    <t>Vauhallan</t>
  </si>
  <si>
    <t>ru de Vauhallan</t>
  </si>
  <si>
    <t>Bièvre / ru de Vauhallan</t>
  </si>
  <si>
    <t>Réhabilitation des berges du ru de Vauhallan sur 200 ml</t>
  </si>
  <si>
    <t>Ville de Bièvres</t>
  </si>
  <si>
    <t>Bièvres</t>
  </si>
  <si>
    <t>Mise en place de points de mesure pour évaluer l'efficacité des travaux réalisés (estimation des diminutions d'apports d'ECM et ECPP)</t>
  </si>
  <si>
    <t>CASQY</t>
  </si>
  <si>
    <t>St Quentin en Yvelines</t>
  </si>
  <si>
    <t>Réhabilitation de réseaux (action annuelle)</t>
  </si>
  <si>
    <t xml:space="preserve"> AMO-Etude de faisabilité d’ouvrage(s) de traitement des Eaux Pluviales dans la Réserve Naturelle</t>
  </si>
  <si>
    <t>Trappes</t>
  </si>
  <si>
    <t>Travaux découlant de l'étude sur le traitement des EP de la réserve naturelle</t>
  </si>
  <si>
    <t>AMO-Mise en place d'instrumentation sur les réseaux de SQY dont  des sondes de hauteur sur les bassins de rétention des eaux pluviales destinées à prévenir des risques d'inondations</t>
  </si>
  <si>
    <t>Travaux-Mise en place d'instrumentation sur les réseaux de SQY dont  des sondes de hauteur sur les bassins de rétention des eaux pluviales</t>
  </si>
  <si>
    <t>Ville de Vélizy et Ville de Bièvres</t>
  </si>
  <si>
    <t>Réhabilitation 1ère tranche du réseau EU avenue Cambacérès</t>
  </si>
  <si>
    <t>CAHB</t>
  </si>
  <si>
    <t>SIAVB</t>
  </si>
  <si>
    <t>Augmentation du diamètre du collecteur intercommunal EU situé le long de la Sygrie - 117 ml, diamètre passe de 400 à 500</t>
  </si>
  <si>
    <t>Doublement du collecteur EU entre Buc et Jouy - diamètre 500 - 7 km par tranches successives (seulement la moitié sur la durée du contrat)</t>
  </si>
  <si>
    <t>Buc / Jouy en Josas</t>
  </si>
  <si>
    <t>Etude capacitaire du collecteur du haras de Vauptain</t>
  </si>
  <si>
    <t>Etude diagnostic collecteur SIAVB secteur Bas prés</t>
  </si>
  <si>
    <t>Travaux de réhabilitation collecteur SIAVB secteur Haras de Vauptain</t>
  </si>
  <si>
    <t>Travaux de réhabilitation collecteur SIAVB secteur Verrières le Buisson Igny</t>
  </si>
  <si>
    <t>Travaux de réhabilitation collecteur SIAVB secteur Bauvinon</t>
  </si>
  <si>
    <t>Igny / Verrières le Buisson</t>
  </si>
  <si>
    <t>Création réseau EU Polytechnique aval</t>
  </si>
  <si>
    <t>BV SIAVB</t>
  </si>
  <si>
    <t>Etude de dévoiement du collecteur intercommunal syndical (étude interne SIAVB)</t>
  </si>
  <si>
    <t>Phyto Bièvre : aide à la mise en place des plans de désherbage des communes</t>
  </si>
  <si>
    <t>Acuisition foncière</t>
  </si>
  <si>
    <t>Acquisition de terrains (parcelles attenantes aux cours d'eau et ayant un intérêt pour la mise en place de zone humide) : Igny (2 parcelles au bout de prorpiété Wildenstein, 1 parcelle Saint Nicolas) et Verrières le Buisson (1 parcelle chez Monsieur Marchand et 1 sur Amblainvilliers) + parcelle Vilgénis</t>
  </si>
  <si>
    <t>Programme d'actions milieux aquatiques - 2014 / 2018</t>
  </si>
  <si>
    <t>Igny, Verrières le Buisson et Massy</t>
  </si>
  <si>
    <t>Analyses périodiques pour suivi de la qualité de rivière</t>
  </si>
  <si>
    <t>BV Bièvre</t>
  </si>
  <si>
    <t>Bièvre et affluents</t>
  </si>
  <si>
    <t>n° action</t>
  </si>
  <si>
    <t>Suppression du seuil du bassin de l'Abbaye aux Bois pour renaturation de la Sygrie</t>
  </si>
  <si>
    <t>Suppression du seuil de Vilgénis aval pour renaturation de Vilgénis</t>
  </si>
  <si>
    <t>Bièvre et Sygrie</t>
  </si>
  <si>
    <t>Renaturation hydromorphologique de la Bièvre sur parcelle Wildenstein : étude</t>
  </si>
  <si>
    <t>Etude hydromorphologique de la Bièvre et de ses affluents afin de vérifier les modifications possibles sur les secteurs les plus anthropisés</t>
  </si>
  <si>
    <t xml:space="preserve">Renaturation du ru des Graviers sur la parcelle Air France : étude opérationnelle et travaux </t>
  </si>
  <si>
    <t>Ru des Graviers</t>
  </si>
  <si>
    <t>Zone humide</t>
  </si>
  <si>
    <t>Aménagement de zone humide ru des Godets</t>
  </si>
  <si>
    <t>Création d'une saulaie inondable au niveau de l'étang de la Geneste. Objectif : augmentation du potentiel écologique de l'étang (support d'une vie aquatique plus intense) et amélioration de la biodiversité</t>
  </si>
  <si>
    <t>Marché à bons de commandes pour plantation d'arbres et d'arbustes en berge (restauration et lutte contre l'érosion des berges): présélection de différents secteurs sur le BV de la Bièvre</t>
  </si>
  <si>
    <t>Entretien rivère et affluents (fauchage, faucardage)</t>
  </si>
  <si>
    <t>Traitement des vases par bactéries</t>
  </si>
  <si>
    <t>Etude d'évaluation socio-économique des vulnérabilités des territoires du SIAVB face au risque inondation</t>
  </si>
  <si>
    <t>Etude diagnostic relative au classement des barrages de l'Essonne (Sablons, Vilgénis amont et aval, Damoiseaux et Abbaye aux Bois)</t>
  </si>
  <si>
    <t>Etude relative à l'efficacité des systèmes de maîtrise des ruissellements  (contrôles des installations préconisées dans les PC) + sessions de formation des services urbanisme</t>
  </si>
  <si>
    <t>Vauhallan, Massy et Bièvre</t>
  </si>
  <si>
    <t>Maîtrise des ruissellements et lutte contre les inondations</t>
  </si>
  <si>
    <t>B</t>
  </si>
  <si>
    <r>
      <t>Programme d'actions Contrat de bassin</t>
    </r>
    <r>
      <rPr>
        <b/>
        <sz val="14"/>
        <color rgb="FFFF0000"/>
        <rFont val="Calibri"/>
        <family val="2"/>
        <scheme val="minor"/>
      </rPr>
      <t xml:space="preserve"> </t>
    </r>
    <r>
      <rPr>
        <b/>
        <sz val="14"/>
        <color theme="1"/>
        <rFont val="Calibri"/>
        <family val="2"/>
        <scheme val="minor"/>
      </rPr>
      <t>2014-2018</t>
    </r>
  </si>
  <si>
    <t>Réhabilitation réseaux eaux usées et mise en conformité des branchements</t>
  </si>
  <si>
    <t xml:space="preserve">Acquisition foncière </t>
  </si>
  <si>
    <t>Mise en conformité des riverains de la rue Jean Monet</t>
  </si>
  <si>
    <t>Mise en conformité de riverains</t>
  </si>
  <si>
    <t>Réhabilitations réseau EU rue de Bièvres</t>
  </si>
  <si>
    <t>Réhabilitations réseau EU rue des Bouleaux</t>
  </si>
  <si>
    <t>Réhabilitations réseau EU rue des Alouettes</t>
  </si>
  <si>
    <t>Remplacement et réhabilitations réseau EU rue de Palaiseau</t>
  </si>
  <si>
    <t>Remplacement et réhabilitations réseau EU rue de la Martinière</t>
  </si>
  <si>
    <t>Réhabilitations réseau EU rue de la Grange</t>
  </si>
  <si>
    <t>Réhabilitations réseau EU place de la Mairie</t>
  </si>
  <si>
    <t>Remplacement et réhabilitations réseau EU rue du Moulin à vent</t>
  </si>
  <si>
    <t>Remplacement et réhabilitations réseau EU place des Quatre vents</t>
  </si>
  <si>
    <t>Réhabilitations réseau EU rue de la truie qui file, Monnet et Mistral</t>
  </si>
  <si>
    <t>Remplacement et réhabilitations du réseau EU rue Ampère</t>
  </si>
  <si>
    <t xml:space="preserve">Remplacement et réhabilitations du réseau EU rue du 4 septembre </t>
  </si>
  <si>
    <t>Remplacement et réhabilitations du réseau EU rue Alfred de Vigny</t>
  </si>
  <si>
    <t>Remplacement et réhabilitations du réseau EU rue de la Libération</t>
  </si>
  <si>
    <t>Remplacement et réhabilitations du réseau EU rue du Bas Igny / Docteur Schweitzer</t>
  </si>
  <si>
    <t>Remplacement et réhabilitations du réseau EU avenue du Bouton d'or</t>
  </si>
  <si>
    <t>Remplacement et réhabilitations du réseau EU avenue Jean Jaurès</t>
  </si>
  <si>
    <t>Remplacement et réhabilitations du réseau EU rue du Bas Igny</t>
  </si>
  <si>
    <t>Remplacement et réhabilitations du réseau EU avenue Carnot prolongée</t>
  </si>
  <si>
    <t>Etude pour la suppression des palplanches dans le secteur INRA</t>
  </si>
  <si>
    <t>Etudes de diagnostic de réseaux EU</t>
  </si>
  <si>
    <t>Mise à jour étude diag d'un sous bassin versant pour cibler les échanges entre les réseaux EU et EP (inversions de branchements) - ancienne étude Buffet</t>
  </si>
  <si>
    <t>Etude diagnostic réseaux et branchements EU (branchements des écoles, autres branchements communaux, 14 branchements rue de Villeras, réseau EU rue de la Grange, réseau EU rue Victor Hugo,  réseau EU derrière le cantine)</t>
  </si>
  <si>
    <t>Travaux suite SDA</t>
  </si>
  <si>
    <t>Mission de maîtrise d'œuvre pourmise en conformité des particuliers sur 2 quartiers (Blanchette et 3 rues dans la zone nord de la Ville)</t>
  </si>
  <si>
    <t>Remplacement réseaux EU rue de la Tour</t>
  </si>
  <si>
    <t>Réhabilitations réseau EU rue des Ecoliers</t>
  </si>
  <si>
    <t>Marché de maîtrise d'œuvre pour mise en conformité des branchements particuliers</t>
  </si>
  <si>
    <t>Travaux de mise en conformité à la charge des riverains avec maîtrise d'ouvrage déléguée</t>
  </si>
  <si>
    <t>Réhabilitation du collecteur EU de la Sygrie (tronçons F2, F3 et F4) - 80 % en chemisage et 20 % en remplacement - secteurs à préciser (SDA)</t>
  </si>
  <si>
    <t>Réhabilitation du collecteur EU de la Sygrie (tronçon F13 Route de Jouy) - 80 % en chemisage et 20 % en remplacement - secteurs à préciser (SDA)</t>
  </si>
  <si>
    <t>Réhabilitation des réseaux EU carrefour Pompidou</t>
  </si>
  <si>
    <t>Réhabilitation du réseau EU rue Pierre Vaudenay</t>
  </si>
  <si>
    <t>Réhabilitation du collecteur EU rue Million</t>
  </si>
  <si>
    <t>Réhabilitation du réseau EU rue Victor Hugo / chemin de la Butte à Doineau</t>
  </si>
  <si>
    <t>Réhabilitation du réseau EU rue Pétineau</t>
  </si>
  <si>
    <t>Réhabilitation du réseau EU avenue Georges Clémenceau</t>
  </si>
  <si>
    <t>Réhabilitation du réseau EU chemin de la Butte aux Crèches, rue Charles De gaulle et rue de la Libération</t>
  </si>
  <si>
    <t>Remplacement du collecteur EU chemin de la Butte aux Crèches</t>
  </si>
  <si>
    <t>Réhabilitation du réseau EU route de Bièvres</t>
  </si>
  <si>
    <t>Réhabilitation du réseau EU rue Pasteur</t>
  </si>
  <si>
    <t>Réhabilitation du réseau EU rue du Docteur Kurzenne</t>
  </si>
  <si>
    <t>Réhabilitation du réseau EU rue du Maréchal Joffre</t>
  </si>
  <si>
    <t>Mises en conformité stade</t>
  </si>
  <si>
    <t>Réhabilitation réseau EU + extension rue de Paron (Antony Foch)</t>
  </si>
  <si>
    <t>Extension du réseau Route Militaire</t>
  </si>
  <si>
    <t>Mise en séparatif rue Guynemer (entre rue Gallieni et place du 8 mai 1945)</t>
  </si>
  <si>
    <t>Mise en séparatif rue Montmartre</t>
  </si>
  <si>
    <t>Mise en séparatif rue Rambuteau</t>
  </si>
  <si>
    <t>Mise en séparatif rue Etienne Marcel</t>
  </si>
  <si>
    <t>Mise en séparatif rue Berger</t>
  </si>
  <si>
    <t>Mise en séparatif rue de la Lingerie</t>
  </si>
  <si>
    <t>Mise en séparatif rue Gallieni (entre rue Guynemer et rue Montorgueil)</t>
  </si>
  <si>
    <t>Mise en séparatif chemin du Pont de Molière</t>
  </si>
  <si>
    <t>Mise en place de techniques alternatives à la gestion des EP à la parcelle via l'acquisition de cuves de rétention des EP pour l'arrosage des jardins des particuliers, après campagne d'information</t>
  </si>
  <si>
    <t>Communes adhérentes au SIAVB</t>
  </si>
  <si>
    <t>Buc, Les Loges-en-Josas, Vélizy-Villacoublay, Jouy-en-Josas, Toussus-le-Noble, Saclay, Vauhallan, Igny, Verrières-le-Buisson, Massy, Wissous, Clamart</t>
  </si>
  <si>
    <t>Buc, Les Loges-en-Josas, Vélizy-Villacoublay, Jouy-en-Josas, Toussus-le-Noble, Saclay, Vauhallan, Igny, Verrières-le-Buisson, Massy, Wissous, Bièvres, Palaiseau, Clamart</t>
  </si>
  <si>
    <t>Travaux de réouverture de la Bièvre sur Massy</t>
  </si>
  <si>
    <t>Prévention des pollutions diffuses - démarche zéro phytosanitaire</t>
  </si>
  <si>
    <t>Changement de pratiques d'entretien</t>
  </si>
  <si>
    <t>Programme d'actions eaux pluviales - 2014 / 2018</t>
  </si>
  <si>
    <t>enjeu</t>
  </si>
  <si>
    <t>LEGENDE</t>
  </si>
  <si>
    <t>actions réalisées par le SIAVB sans aide financière supplémentaire</t>
  </si>
  <si>
    <t>Non Chiffré</t>
  </si>
  <si>
    <t>couleur rouge</t>
  </si>
  <si>
    <t>Signification</t>
  </si>
  <si>
    <t>Codification</t>
  </si>
  <si>
    <t>Création réseaux et branchements</t>
  </si>
  <si>
    <t>VOLET MAITRISE DES REJETS</t>
  </si>
  <si>
    <t>Maîtrise des ruissellements</t>
  </si>
  <si>
    <t>Lutte contre les inondations</t>
  </si>
  <si>
    <t>Programme d'actions maîtrise des rejets - 2014 / 2018</t>
  </si>
  <si>
    <t>VOLET EAUX PLUVIALES</t>
  </si>
  <si>
    <t>bassin</t>
  </si>
  <si>
    <t>Travaux de réhabilitation des berges des bassins de rétention avec mise en place de phytorémédiation</t>
  </si>
  <si>
    <t>Etude de faisabilité de réhabilitation des berges de plusieurs bassins de rétention des eaux pluviales avec phytorémédiation</t>
  </si>
  <si>
    <t>Travaux de réaménagement du bassin du Parc Centre  avec reprofilage et mise en place d'une recirculation pour l'amélioration de la qualité de l'eau</t>
  </si>
  <si>
    <t>MOE- Etude de réaménagement du bassin du Parc Centre  avec reprofilage et mise en place d'une recirculation pour l'amélioration de la qualité de l'eau</t>
  </si>
  <si>
    <t>Bièvre / ru de Saint Marc</t>
  </si>
  <si>
    <t>Suivi écologique des réseaux d'eaux pluviales de SQY et analyses temps sec/temps de pluie de la Bièvre et du rû de St Marc</t>
  </si>
  <si>
    <t>Etude d'avant projet détaillé relative au reméandrement et à la remise à ciel ouvert de la Bièvre en centre ville de Jouy et supression des palplanches dans le secteur INRA, dans le cadre du projet "cœur de ville"</t>
  </si>
  <si>
    <t>Travaux de reméandrement et remise à ciel ouvert de la Bièvre en centre ville de Jouy et supression des palplanches dans le secteur INRA, dans le cadre du projet "cœur de ville"</t>
  </si>
  <si>
    <t>Fréquence des réunions ou comités dans le cadre du contrat et taux de présence</t>
  </si>
  <si>
    <t>Nombre de personnes ciblées par les campagnes</t>
  </si>
  <si>
    <t>Nombre de plaquette / colloques réalisés</t>
  </si>
  <si>
    <t>Gouvernance et communication</t>
  </si>
  <si>
    <t>Nombre de projets et superficie aménagée ayant recours à des techniques alternatives de gestion des eaux pluviales</t>
  </si>
  <si>
    <t>Nombre de journées d’information, de formation, de sensibilisation au risque inondation</t>
  </si>
  <si>
    <t>Nombres d’études sur le risque inondation</t>
  </si>
  <si>
    <t>Maîtrise du ruissellement et prévention du risque inondation</t>
  </si>
  <si>
    <t>Longueur de cours d’eau mis à l’air libre</t>
  </si>
  <si>
    <t>Surfaces de zones humides restaurées, aménagées ou acquises</t>
  </si>
  <si>
    <t>Nombre de seuils effacés</t>
  </si>
  <si>
    <t>Linéaire de cheminement en bord de rivière (initial / final, créé / ouvert)</t>
  </si>
  <si>
    <t>Poids de déchets ôtés de la rivière</t>
  </si>
  <si>
    <t>Linéaires de berges restaurés et entretenus</t>
  </si>
  <si>
    <t>Nombre d’études lancées</t>
  </si>
  <si>
    <t>Restauration et entretien des cours d'eau et des milieux associés</t>
  </si>
  <si>
    <t>Promouvoir les bonnes pratiques par l'exemple</t>
  </si>
  <si>
    <t>Taux de mise en conformité des raccordements ou nombre de raccordements mis en conformité (pour les particuliers et les industriels)</t>
  </si>
  <si>
    <t>Nb de branchements mis en conformité pour les bâtiments publics</t>
  </si>
  <si>
    <t>Linéaires de réseaux créés, réhabilités ou mis en séparatif</t>
  </si>
  <si>
    <t>Travaux de réhabilitation et de mise en conformité du patrimoine assainissement</t>
  </si>
  <si>
    <t>Nombre d’arrêtés d’autorisation de déversement établis</t>
  </si>
  <si>
    <t>Nombre de contacts pris avec les industriels et nombre de visites réalisées</t>
  </si>
  <si>
    <t>Nombre de SDA et diagnostics réseaux programmés</t>
  </si>
  <si>
    <t>Nombre de zonages d’assainissement</t>
  </si>
  <si>
    <t>Nombre de collectivités disposant d’un SDA &lt; 10 ans</t>
  </si>
  <si>
    <t>Nombre d’études lancées (STEP et réseaux)</t>
  </si>
  <si>
    <t>Connaissances de l'état et du fonctionnement du patrimoine assainissement</t>
  </si>
  <si>
    <t>INDICATEURS DE MOYEN ET DE REALISATION</t>
  </si>
  <si>
    <t>OBJECTIFS</t>
  </si>
  <si>
    <t>ENJEUX</t>
  </si>
  <si>
    <t>Nombre de communes n'utilisant plus de produits phytosanitaires (zéro phyto)</t>
  </si>
  <si>
    <t>Nombre de communes ayant mis en place un plan de gestion différenciée</t>
  </si>
  <si>
    <t>Nombre de journées de formation réalisées pour réduire ou supprimer l’usage des produits phytosanitaires</t>
  </si>
  <si>
    <t>Volume d’eau stocké grâce aux zones d’expansion de crues</t>
  </si>
  <si>
    <t>SDA</t>
  </si>
  <si>
    <t>Réhabilitation</t>
  </si>
  <si>
    <t>Mise en séparatif</t>
  </si>
  <si>
    <t>Remplacement</t>
  </si>
  <si>
    <t>Réhabilitation et remplacement</t>
  </si>
  <si>
    <t>Extension de réseau / doublement</t>
  </si>
  <si>
    <t>Phyto</t>
  </si>
  <si>
    <t>Contrôles indsutriels</t>
  </si>
  <si>
    <t>Mise en conformité bâtiments publics</t>
  </si>
  <si>
    <t>Mise en conformité de branchements</t>
  </si>
  <si>
    <t>travaux divers suite SDA (non précisés)</t>
  </si>
  <si>
    <t>Etudes</t>
  </si>
  <si>
    <r>
      <t xml:space="preserve">Gestion EP </t>
    </r>
    <r>
      <rPr>
        <sz val="11"/>
        <rFont val="Calibri"/>
        <family val="2"/>
        <scheme val="minor"/>
      </rPr>
      <t>Annulé car travaux de la rue Rhin et Danube ont permis d'arrêter les inondations</t>
    </r>
  </si>
  <si>
    <r>
      <t xml:space="preserve">SPANC </t>
    </r>
    <r>
      <rPr>
        <sz val="11"/>
        <rFont val="Calibri"/>
        <family val="2"/>
        <scheme val="minor"/>
      </rPr>
      <t>Intégré dans contrat d'affermage</t>
    </r>
  </si>
  <si>
    <t>Mises en conformité -5 ou 6 bâtiments prévus en 2015</t>
  </si>
  <si>
    <r>
      <t xml:space="preserve">Etude assainissement </t>
    </r>
    <r>
      <rPr>
        <sz val="11"/>
        <rFont val="Calibri"/>
        <family val="2"/>
        <scheme val="minor"/>
      </rPr>
      <t>Intégré dans contrat d'affermage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</si>
</sst>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 &quot;€&quot;"/>
    <numFmt numFmtId="165" formatCode="#,##0_ ;[Red]\-#,##0\ "/>
  </numFmts>
  <fonts count="20"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sz val="14"/>
      <color rgb="FFFF0000"/>
      <name val="Calibri"/>
      <family val="2"/>
      <scheme val="minor"/>
    </font>
    <font>
      <sz val="1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sz val="11"/>
      <color rgb="FFFF0000"/>
      <name val="Calibri"/>
      <family val="2"/>
      <scheme val="minor"/>
    </font>
    <font>
      <sz val="11"/>
      <color theme="1"/>
      <name val="Calibri"/>
      <family val="2"/>
      <scheme val="minor"/>
    </font>
    <font>
      <sz val="10"/>
      <name val="Arial"/>
      <family val="2"/>
    </font>
    <font>
      <b/>
      <sz val="14"/>
      <name val="Calibri"/>
      <family val="2"/>
      <scheme val="minor"/>
    </font>
    <font>
      <b/>
      <i/>
      <sz val="11"/>
      <color rgb="FFFF0000"/>
      <name val="Calibri"/>
      <family val="2"/>
      <scheme val="minor"/>
    </font>
    <font>
      <b/>
      <i/>
      <sz val="11"/>
      <name val="Calibri"/>
      <family val="2"/>
      <scheme val="minor"/>
    </font>
    <font>
      <b/>
      <sz val="9"/>
      <color indexed="81"/>
      <name val="Tahoma"/>
      <family val="2"/>
    </font>
    <font>
      <b/>
      <sz val="11"/>
      <color rgb="FFFF0000"/>
      <name val="Calibri"/>
      <family val="2"/>
      <scheme val="minor"/>
    </font>
    <font>
      <sz val="11"/>
      <color theme="1"/>
      <name val="Calibri"/>
      <family val="2"/>
    </font>
    <font>
      <strike/>
      <sz val="11"/>
      <color theme="1"/>
      <name val="Calibri"/>
      <family val="2"/>
      <scheme val="minor"/>
    </font>
    <font>
      <strike/>
      <sz val="1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0"/>
        <bgColor indexed="64"/>
      </patternFill>
    </fill>
  </fills>
  <borders count="9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right/>
      <top style="thick">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ck">
        <color auto="1"/>
      </bottom>
      <diagonal/>
    </border>
    <border>
      <left/>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n">
        <color auto="1"/>
      </bottom>
      <diagonal/>
    </border>
    <border>
      <left/>
      <right style="thin">
        <color auto="1"/>
      </right>
      <top style="thick">
        <color auto="1"/>
      </top>
      <bottom style="thick">
        <color auto="1"/>
      </bottom>
      <diagonal/>
    </border>
    <border>
      <left style="hair">
        <color auto="1"/>
      </left>
      <right style="thick">
        <color auto="1"/>
      </right>
      <top style="hair">
        <color auto="1"/>
      </top>
      <bottom style="hair">
        <color auto="1"/>
      </bottom>
      <diagonal/>
    </border>
    <border>
      <left style="hair">
        <color auto="1"/>
      </left>
      <right style="thick">
        <color auto="1"/>
      </right>
      <top style="hair">
        <color auto="1"/>
      </top>
      <bottom/>
      <diagonal/>
    </border>
    <border>
      <left/>
      <right style="thick">
        <color auto="1"/>
      </right>
      <top style="thick">
        <color auto="1"/>
      </top>
      <bottom style="hair">
        <color auto="1"/>
      </bottom>
      <diagonal/>
    </border>
    <border>
      <left style="hair">
        <color auto="1"/>
      </left>
      <right style="thick">
        <color auto="1"/>
      </right>
      <top style="hair">
        <color auto="1"/>
      </top>
      <bottom style="thick">
        <color auto="1"/>
      </bottom>
      <diagonal/>
    </border>
    <border>
      <left style="hair">
        <color auto="1"/>
      </left>
      <right style="hair">
        <color auto="1"/>
      </right>
      <top/>
      <bottom style="hair">
        <color auto="1"/>
      </bottom>
      <diagonal/>
    </border>
    <border>
      <left style="hair">
        <color auto="1"/>
      </left>
      <right style="thick">
        <color auto="1"/>
      </right>
      <top/>
      <bottom style="hair">
        <color auto="1"/>
      </bottom>
      <diagonal/>
    </border>
    <border>
      <left/>
      <right style="hair">
        <color auto="1"/>
      </right>
      <top style="hair">
        <color auto="1"/>
      </top>
      <bottom style="hair">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top style="medium">
        <color indexed="64"/>
      </top>
      <bottom/>
      <diagonal/>
    </border>
    <border>
      <left/>
      <right style="medium">
        <color indexed="64"/>
      </right>
      <top style="medium">
        <color indexed="64"/>
      </top>
      <bottom/>
      <diagonal/>
    </border>
    <border>
      <left style="hair">
        <color auto="1"/>
      </left>
      <right style="medium">
        <color indexed="64"/>
      </right>
      <top style="hair">
        <color auto="1"/>
      </top>
      <bottom style="hair">
        <color auto="1"/>
      </bottom>
      <diagonal/>
    </border>
    <border>
      <left/>
      <right/>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top style="medium">
        <color indexed="64"/>
      </top>
      <bottom/>
      <diagonal/>
    </border>
    <border>
      <left style="medium">
        <color indexed="64"/>
      </left>
      <right/>
      <top/>
      <bottom/>
      <diagonal/>
    </border>
    <border>
      <left style="hair">
        <color auto="1"/>
      </left>
      <right style="medium">
        <color indexed="64"/>
      </right>
      <top style="hair">
        <color auto="1"/>
      </top>
      <bottom/>
      <diagonal/>
    </border>
    <border>
      <left/>
      <right style="medium">
        <color indexed="64"/>
      </right>
      <top/>
      <bottom/>
      <diagonal/>
    </border>
    <border>
      <left style="medium">
        <color indexed="64"/>
      </left>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diagonal/>
    </border>
    <border>
      <left style="thin">
        <color auto="1"/>
      </left>
      <right style="thin">
        <color auto="1"/>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top style="thick">
        <color auto="1"/>
      </top>
      <bottom style="thin">
        <color auto="1"/>
      </bottom>
      <diagonal/>
    </border>
    <border>
      <left style="thin">
        <color auto="1"/>
      </left>
      <right style="medium">
        <color indexed="64"/>
      </right>
      <top style="thick">
        <color auto="1"/>
      </top>
      <bottom style="thin">
        <color auto="1"/>
      </bottom>
      <diagonal/>
    </border>
    <border>
      <left style="medium">
        <color indexed="64"/>
      </left>
      <right style="thin">
        <color auto="1"/>
      </right>
      <top/>
      <bottom style="thick">
        <color auto="1"/>
      </bottom>
      <diagonal/>
    </border>
    <border>
      <left style="medium">
        <color indexed="64"/>
      </left>
      <right/>
      <top style="thick">
        <color auto="1"/>
      </top>
      <bottom style="thick">
        <color auto="1"/>
      </bottom>
      <diagonal/>
    </border>
    <border>
      <left style="thin">
        <color auto="1"/>
      </left>
      <right style="medium">
        <color indexed="64"/>
      </right>
      <top style="thick">
        <color auto="1"/>
      </top>
      <bottom style="thick">
        <color auto="1"/>
      </bottom>
      <diagonal/>
    </border>
    <border>
      <left style="medium">
        <color indexed="64"/>
      </left>
      <right/>
      <top style="thick">
        <color auto="1"/>
      </top>
      <bottom/>
      <diagonal/>
    </border>
    <border>
      <left/>
      <right style="medium">
        <color indexed="64"/>
      </right>
      <top style="thick">
        <color auto="1"/>
      </top>
      <bottom/>
      <diagonal/>
    </border>
    <border>
      <left style="thick">
        <color auto="1"/>
      </left>
      <right style="thick">
        <color auto="1"/>
      </right>
      <top style="thick">
        <color auto="1"/>
      </top>
      <bottom style="medium">
        <color indexed="64"/>
      </bottom>
      <diagonal/>
    </border>
    <border>
      <left style="thick">
        <color auto="1"/>
      </left>
      <right style="medium">
        <color indexed="64"/>
      </right>
      <top style="thick">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s>
  <cellStyleXfs count="3">
    <xf numFmtId="0" fontId="0" fillId="0" borderId="0"/>
    <xf numFmtId="0" fontId="11" fillId="0" borderId="0"/>
    <xf numFmtId="0" fontId="10" fillId="0" borderId="0"/>
  </cellStyleXfs>
  <cellXfs count="561">
    <xf numFmtId="0" fontId="0" fillId="0" borderId="0" xfId="0"/>
    <xf numFmtId="0" fontId="0" fillId="0" borderId="0" xfId="0" applyFill="1"/>
    <xf numFmtId="0" fontId="0" fillId="0" borderId="0" xfId="0" applyFont="1" applyFill="1"/>
    <xf numFmtId="0" fontId="0" fillId="0" borderId="0" xfId="0" applyFont="1"/>
    <xf numFmtId="0" fontId="1" fillId="0" borderId="0" xfId="0" applyFont="1"/>
    <xf numFmtId="0" fontId="1" fillId="2" borderId="0" xfId="0" applyFont="1" applyFill="1" applyBorder="1" applyAlignment="1">
      <alignment vertical="center"/>
    </xf>
    <xf numFmtId="0" fontId="5" fillId="0" borderId="0" xfId="0" applyFont="1" applyBorder="1" applyAlignment="1">
      <alignment vertical="center"/>
    </xf>
    <xf numFmtId="0" fontId="0" fillId="0" borderId="0" xfId="0" applyFont="1" applyFill="1" applyBorder="1" applyAlignment="1">
      <alignment vertical="center"/>
    </xf>
    <xf numFmtId="0" fontId="0" fillId="0" borderId="0" xfId="0" quotePrefix="1" applyFont="1" applyFill="1" applyBorder="1" applyAlignment="1">
      <alignment horizontal="left" vertical="center"/>
    </xf>
    <xf numFmtId="0" fontId="1" fillId="2" borderId="2" xfId="0" applyFont="1" applyFill="1" applyBorder="1" applyAlignment="1">
      <alignment horizontal="center" vertical="center"/>
    </xf>
    <xf numFmtId="0" fontId="0" fillId="2" borderId="2" xfId="0" applyNumberFormat="1" applyFont="1" applyFill="1" applyBorder="1" applyAlignment="1">
      <alignment horizontal="center" vertical="center"/>
    </xf>
    <xf numFmtId="0" fontId="7" fillId="0" borderId="0" xfId="0" applyFont="1"/>
    <xf numFmtId="0" fontId="3" fillId="2" borderId="2" xfId="0" applyFont="1" applyFill="1" applyBorder="1" applyAlignment="1">
      <alignment horizontal="left" vertical="center"/>
    </xf>
    <xf numFmtId="0" fontId="1" fillId="0" borderId="0" xfId="0" applyFont="1" applyFill="1" applyBorder="1" applyAlignment="1">
      <alignment horizontal="center" vertical="center"/>
    </xf>
    <xf numFmtId="6" fontId="3" fillId="2" borderId="2"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Border="1" applyAlignment="1">
      <alignment horizontal="center" vertical="center"/>
    </xf>
    <xf numFmtId="6" fontId="3" fillId="2" borderId="2" xfId="0" quotePrefix="1"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2"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6"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left" vertical="center"/>
    </xf>
    <xf numFmtId="164" fontId="3" fillId="2" borderId="2" xfId="0" applyNumberFormat="1" applyFont="1" applyFill="1" applyBorder="1" applyAlignment="1">
      <alignment horizontal="center" vertical="center" wrapText="1"/>
    </xf>
    <xf numFmtId="6" fontId="6" fillId="0" borderId="0" xfId="0" applyNumberFormat="1" applyFont="1" applyBorder="1" applyAlignment="1">
      <alignment horizontal="center" vertical="center"/>
    </xf>
    <xf numFmtId="0" fontId="0" fillId="0" borderId="0" xfId="0" applyFont="1" applyBorder="1" applyAlignment="1">
      <alignment horizontal="left" vertical="center" wrapText="1"/>
    </xf>
    <xf numFmtId="164" fontId="0" fillId="0" borderId="0" xfId="0" quotePrefix="1" applyNumberFormat="1" applyFont="1" applyBorder="1" applyAlignment="1">
      <alignment horizontal="center" vertical="center"/>
    </xf>
    <xf numFmtId="0" fontId="5" fillId="0" borderId="0" xfId="0" applyFont="1" applyAlignment="1">
      <alignment vertical="center"/>
    </xf>
    <xf numFmtId="0" fontId="5" fillId="0" borderId="0" xfId="0" quotePrefix="1"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7" xfId="0" applyBorder="1" applyAlignment="1">
      <alignment horizontal="left" vertical="center"/>
    </xf>
    <xf numFmtId="0" fontId="0" fillId="0" borderId="0" xfId="0" quotePrefix="1" applyFill="1" applyBorder="1" applyAlignment="1">
      <alignment horizontal="center" vertical="center"/>
    </xf>
    <xf numFmtId="0" fontId="1" fillId="2" borderId="3" xfId="0" applyFont="1" applyFill="1" applyBorder="1" applyAlignment="1">
      <alignment horizontal="center" vertical="center"/>
    </xf>
    <xf numFmtId="0" fontId="3" fillId="2" borderId="1" xfId="0" applyFont="1" applyFill="1" applyBorder="1" applyAlignment="1">
      <alignment horizontal="left" vertical="center"/>
    </xf>
    <xf numFmtId="0" fontId="5" fillId="0" borderId="0" xfId="0" applyFont="1" applyBorder="1" applyAlignment="1">
      <alignment horizontal="left" vertical="center"/>
    </xf>
    <xf numFmtId="0" fontId="0" fillId="0" borderId="0" xfId="0" applyFont="1" applyFill="1" applyBorder="1" applyAlignment="1">
      <alignment horizontal="left" vertical="center"/>
    </xf>
    <xf numFmtId="0" fontId="3" fillId="2" borderId="2" xfId="0" applyFont="1" applyFill="1" applyBorder="1" applyAlignment="1">
      <alignment horizontal="left" vertical="center" wrapText="1"/>
    </xf>
    <xf numFmtId="0" fontId="9" fillId="0" borderId="0" xfId="0" applyFont="1" applyFill="1" applyBorder="1" applyAlignment="1">
      <alignment vertical="center"/>
    </xf>
    <xf numFmtId="0" fontId="5" fillId="0" borderId="0" xfId="0" applyFont="1" applyFill="1" applyBorder="1" applyAlignment="1">
      <alignment vertical="center" wrapText="1"/>
    </xf>
    <xf numFmtId="0" fontId="0" fillId="3" borderId="10" xfId="0" applyFill="1" applyBorder="1" applyAlignment="1">
      <alignment horizontal="center" vertical="center"/>
    </xf>
    <xf numFmtId="0" fontId="0" fillId="0" borderId="10" xfId="0" applyFill="1" applyBorder="1" applyAlignment="1">
      <alignment horizontal="center" vertical="center"/>
    </xf>
    <xf numFmtId="164" fontId="5" fillId="0" borderId="0" xfId="0" quotePrefix="1" applyNumberFormat="1" applyFont="1" applyBorder="1" applyAlignment="1">
      <alignment horizontal="center" vertical="center"/>
    </xf>
    <xf numFmtId="0" fontId="0" fillId="0" borderId="12" xfId="0" applyFill="1" applyBorder="1" applyAlignment="1">
      <alignment horizontal="center" vertical="center"/>
    </xf>
    <xf numFmtId="0" fontId="5" fillId="0" borderId="0" xfId="0" applyFont="1" applyFill="1" applyBorder="1" applyAlignment="1">
      <alignment horizontal="left" vertical="center"/>
    </xf>
    <xf numFmtId="164" fontId="5" fillId="0" borderId="0" xfId="0" quotePrefix="1" applyNumberFormat="1" applyFont="1" applyFill="1" applyBorder="1" applyAlignment="1">
      <alignment horizontal="center" vertical="center"/>
    </xf>
    <xf numFmtId="164" fontId="13" fillId="2" borderId="2" xfId="0" applyNumberFormat="1" applyFont="1" applyFill="1" applyBorder="1" applyAlignment="1">
      <alignment horizontal="center" vertical="center"/>
    </xf>
    <xf numFmtId="6" fontId="13" fillId="2" borderId="2" xfId="0" quotePrefix="1" applyNumberFormat="1" applyFont="1" applyFill="1" applyBorder="1" applyAlignment="1">
      <alignment horizontal="center" vertical="center"/>
    </xf>
    <xf numFmtId="0" fontId="14" fillId="2" borderId="1" xfId="0" applyFont="1" applyFill="1" applyBorder="1" applyAlignment="1">
      <alignment horizontal="left" vertical="center"/>
    </xf>
    <xf numFmtId="0" fontId="14" fillId="2" borderId="2" xfId="0" applyFont="1" applyFill="1" applyBorder="1" applyAlignment="1">
      <alignment horizontal="left" vertical="center"/>
    </xf>
    <xf numFmtId="0" fontId="5" fillId="0" borderId="0" xfId="0" applyFont="1" applyFill="1" applyBorder="1" applyAlignment="1">
      <alignment horizontal="left" vertical="center" wrapText="1"/>
    </xf>
    <xf numFmtId="164" fontId="14" fillId="2" borderId="2"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0" fillId="0" borderId="7" xfId="0"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164" fontId="0" fillId="0" borderId="0" xfId="0" quotePrefix="1" applyNumberFormat="1" applyBorder="1" applyAlignment="1">
      <alignment horizontal="center" vertical="center"/>
    </xf>
    <xf numFmtId="164" fontId="0" fillId="0" borderId="0" xfId="0" quotePrefix="1" applyNumberFormat="1" applyBorder="1" applyAlignment="1">
      <alignment horizontal="center" vertical="center" wrapText="1"/>
    </xf>
    <xf numFmtId="0" fontId="0" fillId="0" borderId="0" xfId="0" quotePrefix="1" applyBorder="1" applyAlignment="1">
      <alignment horizontal="center" vertical="center"/>
    </xf>
    <xf numFmtId="0" fontId="0" fillId="0" borderId="0" xfId="0" applyBorder="1" applyAlignment="1">
      <alignment horizontal="left" vertical="center"/>
    </xf>
    <xf numFmtId="0" fontId="0" fillId="0" borderId="0" xfId="0" applyAlignment="1"/>
    <xf numFmtId="0" fontId="5" fillId="0" borderId="0" xfId="0" applyFont="1" applyBorder="1" applyAlignment="1">
      <alignment horizontal="left" vertical="center" wrapText="1"/>
    </xf>
    <xf numFmtId="3" fontId="5" fillId="0" borderId="0" xfId="0" quotePrefix="1" applyNumberFormat="1" applyFont="1" applyBorder="1" applyAlignment="1">
      <alignment horizontal="center" vertical="center"/>
    </xf>
    <xf numFmtId="0" fontId="5" fillId="0" borderId="0" xfId="0" quotePrefix="1" applyFont="1" applyBorder="1" applyAlignment="1">
      <alignment horizontal="left" vertical="center" wrapText="1"/>
    </xf>
    <xf numFmtId="0" fontId="5" fillId="0" borderId="10" xfId="0" applyFont="1" applyFill="1" applyBorder="1" applyAlignment="1">
      <alignment horizontal="center" vertical="center"/>
    </xf>
    <xf numFmtId="0" fontId="5" fillId="0" borderId="0" xfId="0" applyFont="1" applyBorder="1" applyAlignment="1">
      <alignment vertical="center" wrapText="1"/>
    </xf>
    <xf numFmtId="0" fontId="5" fillId="3" borderId="22" xfId="0" applyFont="1" applyFill="1" applyBorder="1" applyAlignment="1">
      <alignment horizontal="center" vertical="center"/>
    </xf>
    <xf numFmtId="0" fontId="0" fillId="3" borderId="12" xfId="0" applyFill="1" applyBorder="1" applyAlignment="1">
      <alignment horizontal="center" vertical="center"/>
    </xf>
    <xf numFmtId="0" fontId="0" fillId="4" borderId="10" xfId="0" applyFill="1" applyBorder="1" applyAlignment="1">
      <alignment horizontal="center" vertical="center"/>
    </xf>
    <xf numFmtId="0" fontId="5" fillId="4" borderId="10" xfId="0" applyFont="1" applyFill="1" applyBorder="1" applyAlignment="1">
      <alignment horizontal="center" vertical="center"/>
    </xf>
    <xf numFmtId="0" fontId="5" fillId="4" borderId="22" xfId="0" applyFont="1" applyFill="1" applyBorder="1" applyAlignment="1">
      <alignment horizontal="center" vertical="center"/>
    </xf>
    <xf numFmtId="165" fontId="0" fillId="0" borderId="0" xfId="0" quotePrefix="1" applyNumberFormat="1" applyFont="1" applyFill="1" applyBorder="1" applyAlignment="1">
      <alignment horizontal="center" vertical="center"/>
    </xf>
    <xf numFmtId="0" fontId="5" fillId="0" borderId="7" xfId="0" applyFont="1" applyBorder="1" applyAlignment="1">
      <alignment horizontal="left" vertical="center" wrapText="1"/>
    </xf>
    <xf numFmtId="20" fontId="5" fillId="0" borderId="0" xfId="0" applyNumberFormat="1" applyFont="1" applyFill="1" applyBorder="1" applyAlignment="1">
      <alignment horizontal="left" vertical="center" wrapText="1"/>
    </xf>
    <xf numFmtId="0" fontId="10" fillId="0" borderId="0" xfId="2" applyFont="1" applyBorder="1" applyAlignment="1">
      <alignment horizontal="left" vertical="center" wrapText="1"/>
    </xf>
    <xf numFmtId="0" fontId="0" fillId="0" borderId="0" xfId="2" applyFont="1" applyBorder="1" applyAlignment="1">
      <alignment horizontal="left" vertical="center" wrapText="1"/>
    </xf>
    <xf numFmtId="3" fontId="0" fillId="0" borderId="0" xfId="0" applyNumberFormat="1" applyFont="1" applyFill="1" applyBorder="1" applyAlignment="1">
      <alignment horizontal="center" vertical="center" wrapText="1"/>
    </xf>
    <xf numFmtId="0" fontId="0" fillId="4" borderId="10" xfId="0" applyNumberFormat="1" applyFill="1" applyBorder="1" applyAlignment="1">
      <alignment horizontal="center" vertical="center"/>
    </xf>
    <xf numFmtId="0" fontId="0" fillId="0" borderId="10" xfId="0" applyNumberFormat="1" applyFill="1" applyBorder="1" applyAlignment="1">
      <alignment horizontal="center" vertical="center"/>
    </xf>
    <xf numFmtId="0" fontId="0" fillId="0" borderId="22" xfId="0" applyNumberFormat="1" applyFill="1" applyBorder="1" applyAlignment="1">
      <alignment horizontal="center" vertical="center"/>
    </xf>
    <xf numFmtId="0" fontId="5" fillId="0" borderId="7" xfId="0" applyFont="1" applyBorder="1" applyAlignment="1">
      <alignment horizontal="left" vertical="center"/>
    </xf>
    <xf numFmtId="0" fontId="0" fillId="4" borderId="25" xfId="0" applyFill="1" applyBorder="1" applyAlignment="1">
      <alignment horizontal="center" vertical="center"/>
    </xf>
    <xf numFmtId="0" fontId="0" fillId="3" borderId="23" xfId="0" applyFill="1" applyBorder="1" applyAlignment="1">
      <alignment horizontal="center" vertical="center"/>
    </xf>
    <xf numFmtId="3" fontId="5" fillId="0" borderId="0" xfId="0" applyNumberFormat="1" applyFont="1" applyFill="1" applyBorder="1" applyAlignment="1">
      <alignment horizontal="left" vertical="center" wrapText="1"/>
    </xf>
    <xf numFmtId="0" fontId="0" fillId="0" borderId="0" xfId="0" quotePrefix="1" applyBorder="1" applyAlignment="1">
      <alignment horizontal="left" vertical="center"/>
    </xf>
    <xf numFmtId="0" fontId="0" fillId="0" borderId="0" xfId="0" quotePrefix="1" applyFont="1" applyBorder="1" applyAlignment="1">
      <alignment horizontal="left" vertical="center" wrapText="1"/>
    </xf>
    <xf numFmtId="0" fontId="0" fillId="0" borderId="0" xfId="0" quotePrefix="1" applyFont="1" applyFill="1" applyBorder="1" applyAlignment="1">
      <alignment horizontal="left" vertical="center" wrapText="1"/>
    </xf>
    <xf numFmtId="0" fontId="5" fillId="0" borderId="0" xfId="0" quotePrefix="1" applyFont="1" applyBorder="1" applyAlignment="1">
      <alignment horizontal="left" vertical="center"/>
    </xf>
    <xf numFmtId="6" fontId="5" fillId="0" borderId="0" xfId="0" quotePrefix="1" applyNumberFormat="1" applyFont="1" applyFill="1" applyBorder="1" applyAlignment="1">
      <alignment horizontal="left" vertical="center"/>
    </xf>
    <xf numFmtId="0" fontId="8" fillId="0" borderId="0" xfId="0" applyFont="1" applyBorder="1" applyAlignment="1">
      <alignment horizontal="left" vertical="center" wrapText="1"/>
    </xf>
    <xf numFmtId="164" fontId="0" fillId="0" borderId="10" xfId="0" quotePrefix="1"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0" xfId="0" applyAlignment="1">
      <alignment horizontal="center" vertical="center"/>
    </xf>
    <xf numFmtId="0" fontId="0" fillId="4" borderId="22" xfId="0" applyFill="1" applyBorder="1" applyAlignment="1">
      <alignment horizontal="center" vertical="center"/>
    </xf>
    <xf numFmtId="0" fontId="0" fillId="2" borderId="3" xfId="0" applyNumberFormat="1" applyFont="1" applyFill="1" applyBorder="1" applyAlignment="1">
      <alignment horizontal="center" vertical="center"/>
    </xf>
    <xf numFmtId="0" fontId="0" fillId="4"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wrapText="1"/>
    </xf>
    <xf numFmtId="0" fontId="0" fillId="0" borderId="7" xfId="0" applyFont="1" applyBorder="1" applyAlignment="1">
      <alignment horizontal="left" vertical="center" wrapText="1"/>
    </xf>
    <xf numFmtId="164" fontId="5" fillId="0" borderId="0" xfId="0" applyNumberFormat="1" applyFont="1" applyFill="1" applyBorder="1" applyAlignment="1">
      <alignment horizontal="center" vertical="center" wrapText="1"/>
    </xf>
    <xf numFmtId="164" fontId="5" fillId="0" borderId="7" xfId="0" quotePrefix="1" applyNumberFormat="1" applyFont="1" applyBorder="1" applyAlignment="1">
      <alignment horizontal="center" vertical="center"/>
    </xf>
    <xf numFmtId="0" fontId="0" fillId="0" borderId="0" xfId="0" quotePrefix="1" applyBorder="1" applyAlignment="1">
      <alignment horizontal="left" vertical="center" wrapText="1"/>
    </xf>
    <xf numFmtId="6" fontId="0" fillId="0" borderId="0" xfId="0" applyNumberFormat="1" applyFont="1" applyFill="1" applyBorder="1" applyAlignment="1">
      <alignment horizontal="left" vertical="center" wrapText="1"/>
    </xf>
    <xf numFmtId="164" fontId="0" fillId="0" borderId="0" xfId="0" applyNumberFormat="1" applyFont="1" applyFill="1" applyBorder="1" applyAlignment="1">
      <alignment horizontal="left" vertical="center" wrapText="1"/>
    </xf>
    <xf numFmtId="164" fontId="0" fillId="0" borderId="0" xfId="0" applyNumberFormat="1" applyFont="1" applyFill="1" applyBorder="1" applyAlignment="1">
      <alignment horizontal="center" vertical="center" wrapText="1"/>
    </xf>
    <xf numFmtId="164" fontId="0" fillId="0" borderId="0" xfId="0" applyNumberFormat="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0" fillId="0" borderId="0" xfId="0" applyAlignment="1">
      <alignment vertical="center"/>
    </xf>
    <xf numFmtId="0" fontId="0" fillId="0" borderId="0" xfId="0" applyFill="1" applyBorder="1" applyAlignment="1">
      <alignment horizontal="left" vertical="center"/>
    </xf>
    <xf numFmtId="0" fontId="1" fillId="2" borderId="4" xfId="0" applyFont="1" applyFill="1" applyBorder="1" applyAlignment="1">
      <alignment horizontal="center" vertical="center" wrapText="1"/>
    </xf>
    <xf numFmtId="0" fontId="0" fillId="0" borderId="10"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3" borderId="12" xfId="0" applyFill="1" applyBorder="1" applyAlignment="1">
      <alignment vertical="center"/>
    </xf>
    <xf numFmtId="0" fontId="0" fillId="3" borderId="23" xfId="0" applyFill="1" applyBorder="1" applyAlignment="1">
      <alignment vertical="center"/>
    </xf>
    <xf numFmtId="0" fontId="0" fillId="0" borderId="0" xfId="0" applyFill="1" applyAlignment="1">
      <alignment vertical="center"/>
    </xf>
    <xf numFmtId="0" fontId="0" fillId="0" borderId="12" xfId="0" applyFill="1" applyBorder="1" applyAlignment="1">
      <alignment vertical="center"/>
    </xf>
    <xf numFmtId="0" fontId="0" fillId="0" borderId="23"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0" fillId="3" borderId="10" xfId="0" applyFill="1" applyBorder="1" applyAlignment="1">
      <alignment vertical="center"/>
    </xf>
    <xf numFmtId="0" fontId="0" fillId="3" borderId="22" xfId="0" applyFill="1" applyBorder="1" applyAlignment="1">
      <alignment vertical="center"/>
    </xf>
    <xf numFmtId="0" fontId="0" fillId="0" borderId="10" xfId="0" applyFill="1" applyBorder="1" applyAlignment="1">
      <alignment vertical="center"/>
    </xf>
    <xf numFmtId="0" fontId="0" fillId="4" borderId="10" xfId="0" applyFill="1" applyBorder="1" applyAlignment="1">
      <alignment vertical="center"/>
    </xf>
    <xf numFmtId="0" fontId="0" fillId="0" borderId="0" xfId="0" quotePrefix="1" applyFill="1" applyBorder="1" applyAlignment="1">
      <alignment horizontal="left" vertical="center"/>
    </xf>
    <xf numFmtId="0" fontId="0" fillId="0" borderId="22" xfId="0" applyFill="1" applyBorder="1" applyAlignment="1">
      <alignment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0" fillId="4" borderId="22" xfId="0" applyFill="1" applyBorder="1" applyAlignment="1">
      <alignment vertical="center"/>
    </xf>
    <xf numFmtId="0" fontId="0" fillId="2" borderId="2" xfId="0" applyFill="1" applyBorder="1" applyAlignment="1">
      <alignment vertical="center"/>
    </xf>
    <xf numFmtId="164" fontId="3" fillId="2" borderId="2" xfId="0" quotePrefix="1" applyNumberFormat="1" applyFont="1" applyFill="1"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vertical="center"/>
    </xf>
    <xf numFmtId="0" fontId="0" fillId="0" borderId="26" xfId="0" applyFill="1" applyBorder="1" applyAlignment="1">
      <alignment horizontal="center" vertical="center"/>
    </xf>
    <xf numFmtId="0" fontId="0" fillId="4" borderId="26" xfId="0" applyFill="1" applyBorder="1" applyAlignment="1">
      <alignment vertical="center"/>
    </xf>
    <xf numFmtId="0" fontId="0" fillId="4" borderId="27" xfId="0" applyFill="1" applyBorder="1" applyAlignment="1">
      <alignment horizontal="center" vertical="center"/>
    </xf>
    <xf numFmtId="0" fontId="0" fillId="4" borderId="26" xfId="0" applyFill="1" applyBorder="1" applyAlignment="1">
      <alignment horizontal="center" vertical="center"/>
    </xf>
    <xf numFmtId="0" fontId="0" fillId="0" borderId="26" xfId="0" applyFill="1" applyBorder="1" applyAlignment="1">
      <alignment vertical="center"/>
    </xf>
    <xf numFmtId="0" fontId="0" fillId="0" borderId="27" xfId="0" applyFill="1" applyBorder="1" applyAlignment="1">
      <alignment horizontal="center" vertical="center"/>
    </xf>
    <xf numFmtId="0" fontId="0" fillId="4" borderId="0" xfId="0" applyFill="1" applyAlignment="1">
      <alignment vertical="center"/>
    </xf>
    <xf numFmtId="0" fontId="0" fillId="4" borderId="27" xfId="0" applyFill="1" applyBorder="1" applyAlignment="1">
      <alignment vertical="center"/>
    </xf>
    <xf numFmtId="0" fontId="0" fillId="0" borderId="27" xfId="0" applyFill="1" applyBorder="1" applyAlignment="1">
      <alignment vertical="center"/>
    </xf>
    <xf numFmtId="0" fontId="0" fillId="3" borderId="26" xfId="0" applyFill="1" applyBorder="1" applyAlignment="1">
      <alignment horizontal="center" vertical="center"/>
    </xf>
    <xf numFmtId="0" fontId="1" fillId="2" borderId="11" xfId="0" applyFont="1" applyFill="1" applyBorder="1" applyAlignment="1">
      <alignment vertical="center"/>
    </xf>
    <xf numFmtId="0" fontId="1" fillId="2" borderId="24" xfId="0" applyFont="1" applyFill="1" applyBorder="1" applyAlignment="1">
      <alignment vertical="center"/>
    </xf>
    <xf numFmtId="0" fontId="0" fillId="4" borderId="13" xfId="0" applyFill="1" applyBorder="1" applyAlignment="1">
      <alignment vertical="center"/>
    </xf>
    <xf numFmtId="164" fontId="6" fillId="0" borderId="19" xfId="0" applyNumberFormat="1" applyFont="1" applyBorder="1" applyAlignment="1">
      <alignment horizontal="center" vertical="center"/>
    </xf>
    <xf numFmtId="0" fontId="6" fillId="0" borderId="2" xfId="0" applyFont="1" applyBorder="1" applyAlignment="1">
      <alignment horizontal="right" vertical="center"/>
    </xf>
    <xf numFmtId="0" fontId="7" fillId="0" borderId="0" xfId="0" applyFont="1" applyAlignment="1">
      <alignment vertical="center"/>
    </xf>
    <xf numFmtId="0" fontId="0" fillId="0" borderId="13" xfId="0" applyFill="1" applyBorder="1" applyAlignment="1">
      <alignment horizontal="center" vertical="center"/>
    </xf>
    <xf numFmtId="0" fontId="0" fillId="4" borderId="13" xfId="0" applyFill="1" applyBorder="1" applyAlignment="1">
      <alignment horizontal="center" vertical="center"/>
    </xf>
    <xf numFmtId="164" fontId="3" fillId="0" borderId="0" xfId="0" applyNumberFormat="1" applyFont="1" applyFill="1" applyBorder="1" applyAlignment="1">
      <alignment horizontal="center" vertical="center" wrapText="1"/>
    </xf>
    <xf numFmtId="0" fontId="0" fillId="4" borderId="22" xfId="0" applyNumberFormat="1" applyFill="1" applyBorder="1" applyAlignment="1">
      <alignment horizontal="center" vertical="center"/>
    </xf>
    <xf numFmtId="6" fontId="3" fillId="2" borderId="2" xfId="0" applyNumberFormat="1" applyFont="1" applyFill="1" applyBorder="1" applyAlignment="1">
      <alignment horizontal="left" vertical="center" wrapText="1"/>
    </xf>
    <xf numFmtId="164" fontId="3" fillId="2" borderId="2" xfId="0" applyNumberFormat="1" applyFont="1" applyFill="1" applyBorder="1" applyAlignment="1">
      <alignment horizontal="left" vertical="center" wrapText="1"/>
    </xf>
    <xf numFmtId="0" fontId="0" fillId="4" borderId="13" xfId="0" quotePrefix="1" applyNumberFormat="1" applyFont="1" applyFill="1" applyBorder="1" applyAlignment="1">
      <alignment horizontal="center" vertical="center"/>
    </xf>
    <xf numFmtId="164" fontId="3"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center" vertical="center"/>
    </xf>
    <xf numFmtId="0" fontId="0" fillId="2" borderId="5" xfId="0" applyNumberFormat="1" applyFont="1" applyFill="1" applyBorder="1" applyAlignment="1">
      <alignment horizontal="center" vertical="center"/>
    </xf>
    <xf numFmtId="0" fontId="0" fillId="0" borderId="10" xfId="0" quotePrefix="1" applyNumberFormat="1" applyFont="1" applyFill="1" applyBorder="1" applyAlignment="1">
      <alignment horizontal="center" vertical="center"/>
    </xf>
    <xf numFmtId="0" fontId="0" fillId="4" borderId="10" xfId="0" quotePrefix="1" applyNumberFormat="1" applyFont="1" applyFill="1" applyBorder="1" applyAlignment="1">
      <alignment horizontal="center" vertical="center"/>
    </xf>
    <xf numFmtId="0" fontId="0" fillId="0" borderId="10" xfId="0" quotePrefix="1" applyNumberFormat="1" applyFont="1" applyBorder="1" applyAlignment="1">
      <alignment horizontal="center" vertical="center"/>
    </xf>
    <xf numFmtId="0" fontId="5" fillId="4" borderId="10" xfId="0" applyNumberFormat="1" applyFont="1" applyFill="1" applyBorder="1" applyAlignment="1">
      <alignment horizontal="center" vertical="center"/>
    </xf>
    <xf numFmtId="0" fontId="5" fillId="0" borderId="1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0" xfId="0" applyFill="1" applyBorder="1" applyAlignment="1">
      <alignment vertical="center"/>
    </xf>
    <xf numFmtId="6" fontId="3" fillId="0" borderId="0" xfId="0" applyNumberFormat="1" applyFont="1" applyFill="1" applyBorder="1" applyAlignment="1">
      <alignment horizontal="center" vertical="center" wrapText="1"/>
    </xf>
    <xf numFmtId="0"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quotePrefix="1" applyNumberFormat="1"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vertical="center"/>
    </xf>
    <xf numFmtId="164" fontId="1" fillId="0" borderId="0" xfId="0" applyNumberFormat="1" applyFont="1" applyFill="1" applyBorder="1" applyAlignment="1">
      <alignment vertical="center"/>
    </xf>
    <xf numFmtId="164" fontId="0" fillId="0" borderId="0" xfId="0" applyNumberFormat="1" applyFill="1" applyBorder="1" applyAlignment="1">
      <alignment vertical="center"/>
    </xf>
    <xf numFmtId="0" fontId="0" fillId="0" borderId="0" xfId="0" applyFont="1" applyFill="1" applyBorder="1" applyAlignment="1">
      <alignment horizontal="right" vertical="center"/>
    </xf>
    <xf numFmtId="0" fontId="5" fillId="6" borderId="0" xfId="0" applyFont="1" applyFill="1" applyBorder="1" applyAlignment="1">
      <alignment horizontal="left" vertical="center" wrapText="1"/>
    </xf>
    <xf numFmtId="0" fontId="5" fillId="6" borderId="0" xfId="0" quotePrefix="1" applyFont="1" applyFill="1" applyBorder="1" applyAlignment="1">
      <alignment horizontal="left" vertical="center" wrapText="1"/>
    </xf>
    <xf numFmtId="0" fontId="5" fillId="6" borderId="0" xfId="0" applyFont="1" applyFill="1" applyBorder="1" applyAlignment="1">
      <alignment vertical="center" wrapText="1"/>
    </xf>
    <xf numFmtId="164" fontId="5" fillId="6" borderId="0" xfId="0" quotePrefix="1" applyNumberFormat="1" applyFont="1" applyFill="1" applyBorder="1" applyAlignment="1">
      <alignment horizontal="center" vertical="center"/>
    </xf>
    <xf numFmtId="0" fontId="0" fillId="6" borderId="0" xfId="0" applyFill="1" applyBorder="1" applyAlignment="1">
      <alignment horizontal="center" vertical="center" wrapText="1"/>
    </xf>
    <xf numFmtId="0" fontId="5" fillId="0" borderId="0" xfId="0" applyFont="1" applyAlignment="1">
      <alignment vertical="center" wrapText="1"/>
    </xf>
    <xf numFmtId="0" fontId="0" fillId="6" borderId="0" xfId="0" applyFont="1" applyFill="1" applyBorder="1" applyAlignment="1">
      <alignment horizontal="left" vertical="center" wrapText="1"/>
    </xf>
    <xf numFmtId="164" fontId="0" fillId="6" borderId="0" xfId="0" applyNumberFormat="1" applyFont="1" applyFill="1" applyBorder="1" applyAlignment="1">
      <alignment horizontal="center" vertical="center" wrapText="1"/>
    </xf>
    <xf numFmtId="0" fontId="0" fillId="6" borderId="0" xfId="0" quotePrefix="1" applyFill="1" applyBorder="1" applyAlignment="1">
      <alignment horizontal="center" vertical="center"/>
    </xf>
    <xf numFmtId="6" fontId="0" fillId="6" borderId="0" xfId="0" applyNumberFormat="1" applyFont="1" applyFill="1" applyBorder="1" applyAlignment="1">
      <alignment horizontal="left" vertical="center" wrapText="1"/>
    </xf>
    <xf numFmtId="164" fontId="0" fillId="6" borderId="0" xfId="0" applyNumberFormat="1" applyFont="1" applyFill="1" applyBorder="1" applyAlignment="1">
      <alignment horizontal="left" vertical="center" wrapText="1"/>
    </xf>
    <xf numFmtId="0" fontId="0" fillId="6" borderId="10" xfId="0" applyNumberFormat="1" applyFont="1" applyFill="1" applyBorder="1" applyAlignment="1">
      <alignment horizontal="center" vertical="center"/>
    </xf>
    <xf numFmtId="164" fontId="3" fillId="5" borderId="32" xfId="0" applyNumberFormat="1" applyFont="1" applyFill="1" applyBorder="1" applyAlignment="1">
      <alignment horizontal="center" vertical="center"/>
    </xf>
    <xf numFmtId="0" fontId="0" fillId="5" borderId="32" xfId="0" applyFill="1" applyBorder="1" applyAlignment="1">
      <alignment vertical="center"/>
    </xf>
    <xf numFmtId="0" fontId="0" fillId="5" borderId="32" xfId="0" applyFill="1" applyBorder="1" applyAlignment="1">
      <alignment horizontal="left" vertical="center"/>
    </xf>
    <xf numFmtId="0" fontId="0" fillId="5" borderId="33" xfId="0" applyFill="1" applyBorder="1" applyAlignment="1">
      <alignment vertical="center"/>
    </xf>
    <xf numFmtId="0" fontId="5" fillId="0" borderId="35" xfId="0" applyFont="1" applyBorder="1" applyAlignment="1">
      <alignment horizontal="left" vertical="center" wrapText="1"/>
    </xf>
    <xf numFmtId="3" fontId="5" fillId="0" borderId="35" xfId="0" applyNumberFormat="1" applyFont="1" applyFill="1" applyBorder="1" applyAlignment="1">
      <alignment horizontal="left" vertical="center" wrapText="1"/>
    </xf>
    <xf numFmtId="164" fontId="0" fillId="0" borderId="35" xfId="0" quotePrefix="1" applyNumberFormat="1" applyBorder="1" applyAlignment="1">
      <alignment horizontal="center" vertical="center" wrapText="1"/>
    </xf>
    <xf numFmtId="0" fontId="0" fillId="0" borderId="35" xfId="0" quotePrefix="1" applyBorder="1" applyAlignment="1">
      <alignment horizontal="center" vertical="center"/>
    </xf>
    <xf numFmtId="0" fontId="5" fillId="0" borderId="35" xfId="0" quotePrefix="1" applyFont="1" applyBorder="1" applyAlignment="1">
      <alignment horizontal="left" vertical="center" wrapText="1"/>
    </xf>
    <xf numFmtId="0" fontId="5" fillId="0" borderId="35" xfId="0" applyFont="1" applyFill="1" applyBorder="1" applyAlignment="1">
      <alignment horizontal="left" vertical="center" wrapText="1"/>
    </xf>
    <xf numFmtId="0" fontId="5" fillId="0" borderId="35" xfId="0" applyFont="1" applyFill="1" applyBorder="1" applyAlignment="1">
      <alignment horizontal="center" vertical="center"/>
    </xf>
    <xf numFmtId="0" fontId="5" fillId="4" borderId="36" xfId="0" applyNumberFormat="1" applyFont="1" applyFill="1" applyBorder="1" applyAlignment="1">
      <alignment horizontal="center" vertical="center"/>
    </xf>
    <xf numFmtId="0" fontId="0" fillId="4"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6" borderId="0" xfId="0" applyFill="1" applyBorder="1" applyAlignment="1">
      <alignment horizontal="left" vertical="center" wrapText="1"/>
    </xf>
    <xf numFmtId="164" fontId="0" fillId="6" borderId="0" xfId="0" quotePrefix="1" applyNumberFormat="1" applyFill="1" applyBorder="1" applyAlignment="1">
      <alignment horizontal="center" vertical="center"/>
    </xf>
    <xf numFmtId="0" fontId="0" fillId="4" borderId="0" xfId="0" applyNumberFormat="1" applyFont="1" applyFill="1" applyBorder="1" applyAlignment="1">
      <alignment horizontal="center" vertical="center"/>
    </xf>
    <xf numFmtId="0" fontId="0" fillId="6" borderId="0" xfId="0" quotePrefix="1" applyNumberFormat="1" applyFont="1" applyFill="1" applyBorder="1" applyAlignment="1">
      <alignment horizontal="center" vertical="center"/>
    </xf>
    <xf numFmtId="0" fontId="0" fillId="4" borderId="23" xfId="0" applyNumberFormat="1" applyFont="1" applyFill="1" applyBorder="1" applyAlignment="1">
      <alignment horizontal="center" vertical="center"/>
    </xf>
    <xf numFmtId="6" fontId="3" fillId="2" borderId="0" xfId="0" applyNumberFormat="1" applyFont="1" applyFill="1" applyBorder="1" applyAlignment="1">
      <alignment horizontal="left" vertical="center" wrapText="1"/>
    </xf>
    <xf numFmtId="164" fontId="3" fillId="2" borderId="32" xfId="0" applyNumberFormat="1" applyFont="1" applyFill="1" applyBorder="1" applyAlignment="1">
      <alignment horizontal="center" vertical="center" wrapText="1"/>
    </xf>
    <xf numFmtId="6" fontId="3" fillId="2" borderId="32" xfId="0" applyNumberFormat="1" applyFont="1" applyFill="1" applyBorder="1" applyAlignment="1">
      <alignment horizontal="left" vertical="center" wrapText="1"/>
    </xf>
    <xf numFmtId="164" fontId="3" fillId="2" borderId="32" xfId="0" applyNumberFormat="1" applyFont="1" applyFill="1" applyBorder="1" applyAlignment="1">
      <alignment horizontal="left" vertical="center" wrapText="1"/>
    </xf>
    <xf numFmtId="0" fontId="0" fillId="2" borderId="32" xfId="0" applyNumberFormat="1" applyFont="1" applyFill="1" applyBorder="1" applyAlignment="1">
      <alignment horizontal="center" vertical="center"/>
    </xf>
    <xf numFmtId="0" fontId="0" fillId="2" borderId="33"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0" fontId="0" fillId="0" borderId="41" xfId="0" quotePrefix="1"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164" fontId="0" fillId="0" borderId="35" xfId="0" applyNumberFormat="1" applyFont="1" applyFill="1" applyBorder="1" applyAlignment="1">
      <alignment horizontal="center" vertical="center" wrapText="1"/>
    </xf>
    <xf numFmtId="164" fontId="3" fillId="0" borderId="35" xfId="0" applyNumberFormat="1" applyFont="1" applyFill="1" applyBorder="1" applyAlignment="1">
      <alignment horizontal="center" vertical="center" wrapText="1"/>
    </xf>
    <xf numFmtId="6" fontId="0" fillId="0" borderId="35" xfId="0" applyNumberFormat="1" applyFont="1" applyFill="1" applyBorder="1" applyAlignment="1">
      <alignment horizontal="left" vertical="center" wrapText="1"/>
    </xf>
    <xf numFmtId="164" fontId="0" fillId="0" borderId="35" xfId="0" applyNumberFormat="1" applyFont="1" applyFill="1" applyBorder="1" applyAlignment="1">
      <alignment horizontal="left" vertical="center" wrapText="1"/>
    </xf>
    <xf numFmtId="3" fontId="0" fillId="0" borderId="35"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xf>
    <xf numFmtId="0" fontId="0" fillId="4" borderId="43"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12" xfId="0" quotePrefix="1" applyNumberFormat="1" applyFont="1" applyFill="1" applyBorder="1" applyAlignment="1">
      <alignment horizontal="center" vertical="center"/>
    </xf>
    <xf numFmtId="0" fontId="0" fillId="4" borderId="12" xfId="0" quotePrefix="1" applyNumberFormat="1" applyFont="1" applyFill="1" applyBorder="1" applyAlignment="1">
      <alignment horizontal="center" vertical="center"/>
    </xf>
    <xf numFmtId="0" fontId="0" fillId="0" borderId="23" xfId="0" quotePrefix="1" applyNumberFormat="1" applyFont="1" applyFill="1" applyBorder="1" applyAlignment="1">
      <alignment horizontal="center" vertical="center"/>
    </xf>
    <xf numFmtId="164" fontId="3" fillId="2" borderId="32" xfId="0" quotePrefix="1" applyNumberFormat="1" applyFont="1" applyFill="1" applyBorder="1" applyAlignment="1">
      <alignment horizontal="center" vertical="center" wrapText="1"/>
    </xf>
    <xf numFmtId="0" fontId="0" fillId="0" borderId="34" xfId="0" quotePrefix="1" applyNumberFormat="1" applyFont="1" applyBorder="1" applyAlignment="1">
      <alignment horizontal="center" vertical="center"/>
    </xf>
    <xf numFmtId="0" fontId="0" fillId="0" borderId="34" xfId="0" quotePrefix="1" applyNumberFormat="1" applyFont="1" applyFill="1" applyBorder="1" applyAlignment="1">
      <alignment horizontal="center" vertical="center"/>
    </xf>
    <xf numFmtId="0" fontId="0" fillId="0" borderId="35" xfId="0" applyBorder="1" applyAlignment="1">
      <alignment horizontal="left" vertical="center" wrapText="1"/>
    </xf>
    <xf numFmtId="0" fontId="8" fillId="0" borderId="35" xfId="0" applyFont="1" applyBorder="1" applyAlignment="1">
      <alignment horizontal="left" vertical="center" wrapText="1"/>
    </xf>
    <xf numFmtId="0" fontId="0" fillId="0" borderId="35" xfId="0" applyBorder="1" applyAlignment="1">
      <alignment horizontal="center" vertical="center"/>
    </xf>
    <xf numFmtId="0" fontId="0" fillId="0" borderId="36" xfId="0" applyNumberFormat="1" applyFont="1" applyBorder="1" applyAlignment="1">
      <alignment horizontal="center" vertical="center"/>
    </xf>
    <xf numFmtId="0" fontId="0" fillId="0" borderId="36" xfId="0" quotePrefix="1" applyNumberFormat="1" applyFont="1" applyFill="1" applyBorder="1" applyAlignment="1">
      <alignment horizontal="center" vertical="center"/>
    </xf>
    <xf numFmtId="0" fontId="0" fillId="4" borderId="37" xfId="0" quotePrefix="1" applyNumberFormat="1" applyFont="1" applyFill="1" applyBorder="1" applyAlignment="1">
      <alignment horizontal="center" vertical="center"/>
    </xf>
    <xf numFmtId="0" fontId="0" fillId="4" borderId="12"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23" xfId="0" applyNumberFormat="1" applyFill="1" applyBorder="1" applyAlignment="1">
      <alignment horizontal="center" vertical="center"/>
    </xf>
    <xf numFmtId="0" fontId="5" fillId="4" borderId="34" xfId="0" applyNumberFormat="1" applyFont="1" applyFill="1" applyBorder="1" applyAlignment="1">
      <alignment horizontal="center" vertical="center"/>
    </xf>
    <xf numFmtId="0" fontId="5" fillId="0" borderId="36" xfId="0" applyNumberFormat="1" applyFont="1" applyBorder="1" applyAlignment="1">
      <alignment horizontal="center" vertical="center"/>
    </xf>
    <xf numFmtId="0" fontId="5" fillId="4" borderId="37" xfId="0" applyNumberFormat="1" applyFont="1" applyFill="1" applyBorder="1" applyAlignment="1">
      <alignment horizontal="center" vertical="center"/>
    </xf>
    <xf numFmtId="0" fontId="1" fillId="0" borderId="49" xfId="0" applyFont="1" applyBorder="1"/>
    <xf numFmtId="0" fontId="1" fillId="0" borderId="50" xfId="0" applyFont="1" applyBorder="1"/>
    <xf numFmtId="0" fontId="16" fillId="0" borderId="49" xfId="0" applyFont="1" applyBorder="1"/>
    <xf numFmtId="0" fontId="0" fillId="0" borderId="50" xfId="0" applyBorder="1" applyAlignment="1">
      <alignment wrapText="1"/>
    </xf>
    <xf numFmtId="0" fontId="0" fillId="0" borderId="51" xfId="0" applyBorder="1"/>
    <xf numFmtId="0" fontId="0" fillId="0" borderId="52" xfId="0" applyBorder="1"/>
    <xf numFmtId="164" fontId="1" fillId="2" borderId="48" xfId="0" applyNumberFormat="1" applyFont="1" applyFill="1" applyBorder="1" applyAlignment="1">
      <alignment horizontal="right" vertical="center"/>
    </xf>
    <xf numFmtId="164" fontId="0" fillId="0" borderId="50" xfId="0" applyNumberFormat="1" applyFont="1" applyFill="1" applyBorder="1" applyAlignment="1">
      <alignment horizontal="right" vertical="center"/>
    </xf>
    <xf numFmtId="164" fontId="0" fillId="0" borderId="50" xfId="0" quotePrefix="1" applyNumberFormat="1" applyFont="1" applyFill="1" applyBorder="1" applyAlignment="1">
      <alignment horizontal="right" vertical="center"/>
    </xf>
    <xf numFmtId="164" fontId="0" fillId="0" borderId="52" xfId="0" applyNumberFormat="1" applyFont="1" applyFill="1" applyBorder="1" applyAlignment="1">
      <alignment horizontal="right" vertical="center"/>
    </xf>
    <xf numFmtId="0" fontId="0" fillId="0" borderId="0" xfId="0" applyAlignment="1">
      <alignment vertical="center"/>
    </xf>
    <xf numFmtId="164" fontId="0" fillId="0" borderId="0" xfId="0" applyNumberForma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wrapText="1"/>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quotePrefix="1" applyFont="1" applyBorder="1" applyAlignment="1">
      <alignment horizontal="center" vertical="center"/>
    </xf>
    <xf numFmtId="0" fontId="0" fillId="4" borderId="0" xfId="0" quotePrefix="1" applyNumberFormat="1" applyFont="1" applyFill="1" applyBorder="1" applyAlignment="1">
      <alignment horizontal="center" vertical="center"/>
    </xf>
    <xf numFmtId="0" fontId="0" fillId="2" borderId="32" xfId="0" quotePrefix="1" applyNumberFormat="1" applyFont="1" applyFill="1" applyBorder="1" applyAlignment="1">
      <alignment horizontal="center" vertical="center"/>
    </xf>
    <xf numFmtId="0" fontId="0" fillId="2" borderId="33" xfId="0" quotePrefix="1" applyNumberFormat="1" applyFont="1" applyFill="1" applyBorder="1" applyAlignment="1">
      <alignment horizontal="center" vertical="center"/>
    </xf>
    <xf numFmtId="0" fontId="0" fillId="4" borderId="41" xfId="0" applyNumberFormat="1" applyFont="1" applyFill="1" applyBorder="1" applyAlignment="1">
      <alignment horizontal="center" vertical="center"/>
    </xf>
    <xf numFmtId="0" fontId="10" fillId="0" borderId="35" xfId="2" applyFont="1" applyBorder="1" applyAlignment="1">
      <alignment horizontal="left" vertical="center" wrapText="1"/>
    </xf>
    <xf numFmtId="0" fontId="0" fillId="6" borderId="35" xfId="0" applyFont="1" applyFill="1" applyBorder="1" applyAlignment="1">
      <alignment horizontal="left" vertical="center" wrapText="1"/>
    </xf>
    <xf numFmtId="0" fontId="0" fillId="4" borderId="23" xfId="0" applyNumberFormat="1" applyFill="1" applyBorder="1" applyAlignment="1">
      <alignment horizontal="center" vertical="center"/>
    </xf>
    <xf numFmtId="0" fontId="5" fillId="0" borderId="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0" fillId="0" borderId="0" xfId="0" applyFont="1" applyAlignment="1">
      <alignment vertical="center"/>
    </xf>
    <xf numFmtId="0" fontId="1" fillId="0" borderId="0" xfId="0" applyFont="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6" fillId="0" borderId="49" xfId="0" applyFont="1" applyBorder="1" applyAlignment="1">
      <alignment vertical="center"/>
    </xf>
    <xf numFmtId="0" fontId="0" fillId="0" borderId="50" xfId="0" applyBorder="1" applyAlignment="1">
      <alignment vertical="center" wrapText="1"/>
    </xf>
    <xf numFmtId="0" fontId="0" fillId="0" borderId="51" xfId="0" applyBorder="1" applyAlignment="1">
      <alignment vertical="center"/>
    </xf>
    <xf numFmtId="0" fontId="0" fillId="0" borderId="52" xfId="0" applyBorder="1" applyAlignment="1">
      <alignment vertical="center"/>
    </xf>
    <xf numFmtId="0" fontId="0" fillId="4" borderId="35" xfId="0" applyNumberFormat="1" applyFont="1" applyFill="1" applyBorder="1" applyAlignment="1">
      <alignment horizontal="center" vertical="center"/>
    </xf>
    <xf numFmtId="0" fontId="0" fillId="4" borderId="35" xfId="0" quotePrefix="1" applyNumberFormat="1" applyFont="1" applyFill="1" applyBorder="1" applyAlignment="1">
      <alignment horizontal="center" vertical="center"/>
    </xf>
    <xf numFmtId="0" fontId="0" fillId="4" borderId="58" xfId="0" quotePrefix="1" applyNumberFormat="1" applyFont="1" applyFill="1" applyBorder="1" applyAlignment="1">
      <alignment horizontal="center" vertical="center"/>
    </xf>
    <xf numFmtId="0" fontId="0" fillId="4" borderId="22" xfId="0" applyNumberFormat="1" applyFont="1" applyFill="1" applyBorder="1" applyAlignment="1">
      <alignment horizontal="center" vertical="center"/>
    </xf>
    <xf numFmtId="0" fontId="0" fillId="0" borderId="7" xfId="0" applyBorder="1" applyAlignment="1">
      <alignment vertical="center"/>
    </xf>
    <xf numFmtId="0" fontId="0" fillId="0" borderId="0" xfId="0" applyNumberFormat="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164" fontId="1" fillId="2" borderId="66" xfId="0" applyNumberFormat="1" applyFont="1" applyFill="1" applyBorder="1" applyAlignment="1">
      <alignment horizontal="right" vertical="center"/>
    </xf>
    <xf numFmtId="164" fontId="5" fillId="0" borderId="50" xfId="0" applyNumberFormat="1" applyFont="1" applyFill="1" applyBorder="1" applyAlignment="1">
      <alignment horizontal="right" vertical="center" wrapText="1"/>
    </xf>
    <xf numFmtId="164" fontId="5" fillId="0" borderId="50" xfId="0" quotePrefix="1" applyNumberFormat="1" applyFont="1" applyFill="1" applyBorder="1" applyAlignment="1">
      <alignment horizontal="center" vertical="center" wrapText="1"/>
    </xf>
    <xf numFmtId="164" fontId="1" fillId="2" borderId="70" xfId="0" applyNumberFormat="1" applyFont="1" applyFill="1" applyBorder="1" applyAlignment="1">
      <alignment horizontal="right" vertical="center" wrapText="1"/>
    </xf>
    <xf numFmtId="164" fontId="1" fillId="2" borderId="73" xfId="0" applyNumberFormat="1" applyFont="1" applyFill="1" applyBorder="1" applyAlignment="1">
      <alignment horizontal="right" vertical="center"/>
    </xf>
    <xf numFmtId="0" fontId="0" fillId="0" borderId="42" xfId="0" applyFill="1" applyBorder="1" applyAlignment="1">
      <alignment vertical="center"/>
    </xf>
    <xf numFmtId="0" fontId="1" fillId="0" borderId="35" xfId="0" applyFont="1" applyFill="1" applyBorder="1" applyAlignment="1">
      <alignment horizontal="right" vertical="center"/>
    </xf>
    <xf numFmtId="0" fontId="1" fillId="2" borderId="76" xfId="0" applyFont="1" applyFill="1" applyBorder="1" applyAlignment="1">
      <alignment horizontal="center" vertical="center"/>
    </xf>
    <xf numFmtId="164" fontId="1" fillId="2" borderId="77" xfId="0" applyNumberFormat="1" applyFont="1" applyFill="1" applyBorder="1" applyAlignment="1">
      <alignment horizontal="right" vertical="center"/>
    </xf>
    <xf numFmtId="164" fontId="6" fillId="0" borderId="80" xfId="0" applyNumberFormat="1" applyFont="1" applyBorder="1" applyAlignment="1">
      <alignment vertical="center"/>
    </xf>
    <xf numFmtId="6" fontId="3" fillId="2" borderId="0" xfId="0" applyNumberFormat="1" applyFont="1" applyFill="1" applyBorder="1" applyAlignment="1">
      <alignment horizontal="center" vertical="center" wrapText="1"/>
    </xf>
    <xf numFmtId="164" fontId="3" fillId="2" borderId="0" xfId="0" applyNumberFormat="1" applyFont="1" applyFill="1" applyBorder="1" applyAlignment="1">
      <alignment horizontal="center" vertical="center"/>
    </xf>
    <xf numFmtId="0" fontId="0" fillId="2" borderId="0" xfId="0" applyNumberFormat="1" applyFill="1" applyBorder="1" applyAlignment="1">
      <alignment horizontal="center" vertical="center"/>
    </xf>
    <xf numFmtId="0" fontId="0" fillId="2" borderId="5"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5" xfId="0" applyFont="1" applyFill="1" applyBorder="1" applyAlignment="1">
      <alignment vertical="center" wrapText="1"/>
    </xf>
    <xf numFmtId="0" fontId="3" fillId="2" borderId="32" xfId="0" applyFont="1" applyFill="1" applyBorder="1" applyAlignment="1">
      <alignment vertical="center" wrapText="1"/>
    </xf>
    <xf numFmtId="0" fontId="3" fillId="2" borderId="0" xfId="0" applyFont="1" applyFill="1" applyBorder="1" applyAlignment="1">
      <alignment horizontal="left" vertical="center" wrapText="1"/>
    </xf>
    <xf numFmtId="0" fontId="1"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1" fillId="2" borderId="5" xfId="0" applyFont="1" applyFill="1" applyBorder="1" applyAlignment="1">
      <alignment vertical="center" wrapText="1"/>
    </xf>
    <xf numFmtId="0" fontId="0" fillId="0" borderId="0" xfId="0" applyFill="1" applyBorder="1" applyAlignment="1">
      <alignment horizontal="left" vertical="center" wrapText="1"/>
    </xf>
    <xf numFmtId="164" fontId="5" fillId="0" borderId="0" xfId="0" quotePrefix="1"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3" borderId="10" xfId="0" applyFill="1" applyBorder="1" applyAlignment="1">
      <alignment horizontal="center" vertical="center" wrapText="1"/>
    </xf>
    <xf numFmtId="0" fontId="0" fillId="0" borderId="10" xfId="0" applyFill="1" applyBorder="1" applyAlignment="1">
      <alignment vertical="center" wrapText="1"/>
    </xf>
    <xf numFmtId="0" fontId="0" fillId="0" borderId="22" xfId="0" applyFill="1" applyBorder="1" applyAlignment="1">
      <alignment vertical="center" wrapText="1"/>
    </xf>
    <xf numFmtId="0" fontId="0" fillId="0" borderId="10" xfId="0" applyBorder="1" applyAlignment="1">
      <alignment vertical="center" wrapText="1"/>
    </xf>
    <xf numFmtId="0" fontId="0" fillId="0" borderId="22" xfId="0" applyBorder="1" applyAlignment="1">
      <alignment vertical="center" wrapText="1"/>
    </xf>
    <xf numFmtId="0" fontId="0" fillId="3" borderId="22" xfId="0" applyFill="1" applyBorder="1" applyAlignment="1">
      <alignment vertical="center" wrapText="1"/>
    </xf>
    <xf numFmtId="0" fontId="0" fillId="0" borderId="10" xfId="0" applyFill="1" applyBorder="1" applyAlignment="1">
      <alignment horizontal="center" vertical="center" wrapText="1"/>
    </xf>
    <xf numFmtId="3" fontId="5" fillId="0" borderId="0" xfId="0" quotePrefix="1" applyNumberFormat="1" applyFont="1" applyFill="1" applyBorder="1" applyAlignment="1">
      <alignment horizontal="center" vertical="center" wrapText="1"/>
    </xf>
    <xf numFmtId="0" fontId="0" fillId="3" borderId="10" xfId="0" applyFill="1" applyBorder="1" applyAlignment="1">
      <alignment vertical="center" wrapText="1"/>
    </xf>
    <xf numFmtId="164" fontId="5" fillId="0" borderId="0" xfId="0" quotePrefix="1" applyNumberFormat="1" applyFont="1" applyBorder="1" applyAlignment="1">
      <alignment horizontal="center" vertical="center" wrapText="1"/>
    </xf>
    <xf numFmtId="0" fontId="5" fillId="0" borderId="10" xfId="0" applyFont="1" applyBorder="1" applyAlignment="1">
      <alignment vertical="center" wrapText="1"/>
    </xf>
    <xf numFmtId="0" fontId="5" fillId="3" borderId="22" xfId="0" applyFont="1" applyFill="1" applyBorder="1" applyAlignment="1">
      <alignment horizontal="center" vertical="center" wrapText="1"/>
    </xf>
    <xf numFmtId="0" fontId="5" fillId="4" borderId="10" xfId="0" applyFont="1" applyFill="1" applyBorder="1" applyAlignment="1">
      <alignment vertical="center" wrapText="1"/>
    </xf>
    <xf numFmtId="0" fontId="5" fillId="0" borderId="28" xfId="0" applyFont="1" applyBorder="1" applyAlignment="1">
      <alignment vertical="center" wrapText="1"/>
    </xf>
    <xf numFmtId="0" fontId="5" fillId="0" borderId="27" xfId="0" applyFont="1" applyFill="1" applyBorder="1" applyAlignment="1">
      <alignment horizontal="center" vertical="center" wrapText="1"/>
    </xf>
    <xf numFmtId="3" fontId="5" fillId="0" borderId="0" xfId="0" quotePrefix="1" applyNumberFormat="1" applyFont="1" applyBorder="1" applyAlignment="1">
      <alignment horizontal="center" vertical="center" wrapText="1"/>
    </xf>
    <xf numFmtId="0" fontId="5" fillId="0" borderId="10" xfId="0" applyFont="1" applyFill="1" applyBorder="1" applyAlignment="1">
      <alignment vertical="center" wrapText="1"/>
    </xf>
    <xf numFmtId="0" fontId="5" fillId="3" borderId="10" xfId="0" applyFont="1" applyFill="1" applyBorder="1" applyAlignment="1">
      <alignment horizontal="center" vertical="center" wrapText="1"/>
    </xf>
    <xf numFmtId="0" fontId="5" fillId="0" borderId="27" xfId="0" applyFont="1" applyBorder="1" applyAlignment="1">
      <alignment vertical="center" wrapText="1"/>
    </xf>
    <xf numFmtId="0" fontId="0" fillId="0" borderId="12" xfId="0" applyBorder="1" applyAlignment="1">
      <alignment vertical="center" wrapText="1"/>
    </xf>
    <xf numFmtId="0" fontId="0" fillId="3" borderId="12"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3" xfId="0" applyBorder="1" applyAlignment="1">
      <alignment vertical="center" wrapText="1"/>
    </xf>
    <xf numFmtId="164" fontId="3" fillId="5" borderId="32" xfId="0" applyNumberFormat="1" applyFont="1" applyFill="1" applyBorder="1" applyAlignment="1">
      <alignment horizontal="center" vertical="center" wrapText="1"/>
    </xf>
    <xf numFmtId="0" fontId="0" fillId="5" borderId="32" xfId="0" applyFill="1" applyBorder="1" applyAlignment="1">
      <alignment vertical="center" wrapText="1"/>
    </xf>
    <xf numFmtId="0" fontId="0" fillId="5" borderId="32" xfId="0" applyFill="1" applyBorder="1" applyAlignment="1">
      <alignment horizontal="left" vertical="center" wrapText="1"/>
    </xf>
    <xf numFmtId="0" fontId="0" fillId="5" borderId="33" xfId="0" applyFill="1" applyBorder="1" applyAlignment="1">
      <alignment vertical="center" wrapText="1"/>
    </xf>
    <xf numFmtId="0" fontId="5" fillId="0" borderId="10" xfId="0" applyNumberFormat="1" applyFont="1" applyBorder="1" applyAlignment="1">
      <alignment horizontal="center" vertical="center" wrapText="1"/>
    </xf>
    <xf numFmtId="0" fontId="5" fillId="4" borderId="10" xfId="0" applyNumberFormat="1" applyFont="1" applyFill="1" applyBorder="1" applyAlignment="1">
      <alignment horizontal="center" vertical="center" wrapText="1"/>
    </xf>
    <xf numFmtId="0" fontId="5" fillId="6"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4" borderId="36" xfId="0" applyNumberFormat="1" applyFont="1" applyFill="1" applyBorder="1" applyAlignment="1">
      <alignment horizontal="center" vertical="center" wrapText="1"/>
    </xf>
    <xf numFmtId="0" fontId="5" fillId="6" borderId="36"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164" fontId="6" fillId="0" borderId="19" xfId="0" applyNumberFormat="1" applyFont="1" applyBorder="1" applyAlignment="1">
      <alignment horizontal="center" vertical="center" wrapText="1"/>
    </xf>
    <xf numFmtId="0" fontId="6" fillId="0" borderId="2" xfId="0" applyFont="1" applyBorder="1" applyAlignment="1">
      <alignment horizontal="right" vertical="center" wrapText="1"/>
    </xf>
    <xf numFmtId="0" fontId="7" fillId="0" borderId="0" xfId="0" applyFont="1" applyAlignment="1">
      <alignment vertical="center" wrapText="1"/>
    </xf>
    <xf numFmtId="0" fontId="6" fillId="0" borderId="0" xfId="0" applyFont="1" applyBorder="1" applyAlignment="1">
      <alignment horizontal="center" vertical="center" wrapText="1"/>
    </xf>
    <xf numFmtId="0" fontId="0" fillId="0" borderId="52" xfId="0" applyBorder="1" applyAlignment="1">
      <alignment horizontal="center" vertical="center" wrapText="1"/>
    </xf>
    <xf numFmtId="0" fontId="0" fillId="0" borderId="50" xfId="0" applyBorder="1" applyAlignment="1">
      <alignment horizontal="center" vertical="center" wrapText="1"/>
    </xf>
    <xf numFmtId="0" fontId="0" fillId="0" borderId="48" xfId="0"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 fillId="2" borderId="83" xfId="0" applyFont="1" applyFill="1" applyBorder="1" applyAlignment="1">
      <alignment horizontal="center" vertical="center" wrapText="1"/>
    </xf>
    <xf numFmtId="0" fontId="1" fillId="2" borderId="84" xfId="0" applyFont="1" applyFill="1" applyBorder="1" applyAlignment="1">
      <alignment vertical="center"/>
    </xf>
    <xf numFmtId="0" fontId="1" fillId="2" borderId="82" xfId="0" applyFont="1" applyFill="1" applyBorder="1" applyAlignment="1">
      <alignment horizontal="center" vertical="center" wrapText="1"/>
    </xf>
    <xf numFmtId="0" fontId="0" fillId="0" borderId="52" xfId="0" applyBorder="1" applyAlignment="1">
      <alignment horizontal="center" vertical="center"/>
    </xf>
    <xf numFmtId="0" fontId="17" fillId="0" borderId="48" xfId="0" applyFont="1" applyBorder="1" applyAlignment="1">
      <alignment horizontal="center" vertical="center" wrapText="1"/>
    </xf>
    <xf numFmtId="0" fontId="0" fillId="0" borderId="0" xfId="0" applyAlignment="1">
      <alignment vertical="center"/>
    </xf>
    <xf numFmtId="164" fontId="5" fillId="0" borderId="0" xfId="0" applyNumberFormat="1" applyFont="1" applyFill="1" applyBorder="1" applyAlignment="1">
      <alignment horizontal="center" vertical="center"/>
    </xf>
    <xf numFmtId="164" fontId="0" fillId="0" borderId="0" xfId="0" applyNumberFormat="1"/>
    <xf numFmtId="3" fontId="0" fillId="0" borderId="0" xfId="0" applyNumberFormat="1" applyFill="1" applyBorder="1" applyAlignment="1">
      <alignment vertical="center"/>
    </xf>
    <xf numFmtId="164" fontId="0" fillId="0" borderId="0" xfId="0" applyNumberFormat="1" applyFill="1"/>
    <xf numFmtId="0" fontId="18" fillId="0" borderId="0" xfId="0" applyFont="1" applyFill="1" applyBorder="1" applyAlignment="1">
      <alignment horizontal="left" vertical="center" wrapText="1"/>
    </xf>
    <xf numFmtId="0" fontId="19" fillId="0" borderId="0" xfId="0" applyFont="1" applyFill="1" applyBorder="1" applyAlignment="1">
      <alignment vertical="center" wrapText="1"/>
    </xf>
    <xf numFmtId="164" fontId="19" fillId="6" borderId="0" xfId="0" applyNumberFormat="1" applyFont="1" applyFill="1" applyBorder="1" applyAlignment="1">
      <alignment horizontal="center" vertical="center" wrapText="1"/>
    </xf>
    <xf numFmtId="0" fontId="19" fillId="6" borderId="0" xfId="0" applyFont="1" applyFill="1" applyBorder="1" applyAlignment="1">
      <alignment horizontal="left" vertical="center" wrapText="1"/>
    </xf>
    <xf numFmtId="0" fontId="18"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164" fontId="19" fillId="0" borderId="0" xfId="0" quotePrefix="1" applyNumberFormat="1" applyFont="1" applyBorder="1" applyAlignment="1">
      <alignment horizontal="center" vertical="center"/>
    </xf>
    <xf numFmtId="0" fontId="19" fillId="0" borderId="0" xfId="0" applyFont="1" applyBorder="1" applyAlignment="1">
      <alignment vertical="center" wrapText="1"/>
    </xf>
    <xf numFmtId="0" fontId="19" fillId="0" borderId="0" xfId="0" quotePrefix="1" applyFont="1" applyBorder="1" applyAlignment="1">
      <alignment horizontal="left" vertical="center"/>
    </xf>
    <xf numFmtId="0" fontId="18" fillId="0" borderId="0" xfId="0" applyFont="1" applyBorder="1" applyAlignment="1">
      <alignment vertical="center"/>
    </xf>
    <xf numFmtId="164" fontId="19" fillId="0" borderId="0" xfId="0" quotePrefix="1" applyNumberFormat="1" applyFont="1" applyFill="1" applyBorder="1" applyAlignment="1">
      <alignment horizontal="center" vertical="center"/>
    </xf>
    <xf numFmtId="0" fontId="18" fillId="0" borderId="0"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0" fillId="0" borderId="84" xfId="0" applyBorder="1" applyAlignment="1">
      <alignment horizontal="center" vertical="center" wrapText="1"/>
    </xf>
    <xf numFmtId="0" fontId="0" fillId="0" borderId="67" xfId="0" applyBorder="1" applyAlignment="1">
      <alignment horizontal="center" vertical="center" wrapText="1"/>
    </xf>
    <xf numFmtId="0" fontId="0" fillId="0" borderId="89" xfId="0"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0" fillId="0" borderId="51" xfId="0" applyBorder="1" applyAlignment="1">
      <alignment horizontal="center" vertical="center" wrapText="1"/>
    </xf>
    <xf numFmtId="0" fontId="2" fillId="0" borderId="3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6" xfId="0" applyFont="1" applyFill="1" applyBorder="1" applyAlignment="1">
      <alignment horizontal="center" vertical="center"/>
    </xf>
    <xf numFmtId="0" fontId="0" fillId="0" borderId="8" xfId="0" applyFont="1" applyFill="1" applyBorder="1" applyAlignment="1">
      <alignment horizontal="left" vertical="center"/>
    </xf>
    <xf numFmtId="0" fontId="0" fillId="0" borderId="8" xfId="0" applyFont="1" applyFill="1" applyBorder="1" applyAlignment="1">
      <alignment horizontal="left" vertical="center" wrapText="1"/>
    </xf>
    <xf numFmtId="0" fontId="1" fillId="2" borderId="7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1" xfId="0" applyFont="1" applyFill="1" applyBorder="1" applyAlignment="1">
      <alignment horizontal="center" vertical="center"/>
    </xf>
    <xf numFmtId="0" fontId="0" fillId="0" borderId="9"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5" fillId="0" borderId="8" xfId="0" applyFont="1" applyFill="1" applyBorder="1" applyAlignment="1">
      <alignment horizontal="left" vertical="center" wrapText="1"/>
    </xf>
    <xf numFmtId="0" fontId="1" fillId="2" borderId="62" xfId="0" applyFont="1" applyFill="1" applyBorder="1" applyAlignment="1">
      <alignment horizontal="center" vertical="center"/>
    </xf>
    <xf numFmtId="0" fontId="1" fillId="2" borderId="17" xfId="0" applyFont="1" applyFill="1" applyBorder="1" applyAlignment="1">
      <alignment horizontal="center" vertical="center"/>
    </xf>
    <xf numFmtId="0" fontId="0" fillId="0" borderId="8" xfId="0" applyBorder="1" applyAlignment="1">
      <alignment horizontal="left" vertical="center" wrapText="1"/>
    </xf>
    <xf numFmtId="0" fontId="1" fillId="2" borderId="47"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20"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49"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0" fillId="0" borderId="64" xfId="0" applyFill="1" applyBorder="1" applyAlignment="1">
      <alignment horizontal="center" vertical="center"/>
    </xf>
    <xf numFmtId="0" fontId="0" fillId="0" borderId="71" xfId="0" applyFill="1" applyBorder="1" applyAlignment="1">
      <alignment horizontal="center" vertical="center"/>
    </xf>
    <xf numFmtId="0" fontId="5" fillId="0" borderId="64" xfId="0" applyFont="1" applyFill="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1" fillId="0" borderId="7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47" xfId="0" applyFont="1" applyBorder="1" applyAlignment="1">
      <alignment horizontal="center"/>
    </xf>
    <xf numFmtId="0" fontId="1" fillId="0" borderId="48" xfId="0" applyFont="1" applyBorder="1" applyAlignment="1">
      <alignment horizont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0" xfId="0" applyNumberFormat="1" applyFont="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18" fillId="0" borderId="4" xfId="0" applyFont="1" applyBorder="1" applyAlignment="1">
      <alignment horizontal="center" vertical="center"/>
    </xf>
    <xf numFmtId="0" fontId="18" fillId="0" borderId="0" xfId="0" applyFont="1" applyAlignment="1">
      <alignment horizontal="center" vertical="center"/>
    </xf>
    <xf numFmtId="0" fontId="6" fillId="0" borderId="18" xfId="0" applyFont="1" applyBorder="1" applyAlignment="1">
      <alignment horizontal="right" vertical="center"/>
    </xf>
    <xf numFmtId="0" fontId="6" fillId="0" borderId="14" xfId="0" applyFont="1" applyBorder="1" applyAlignment="1">
      <alignment horizontal="right"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3" fillId="2" borderId="1" xfId="0" applyFont="1" applyFill="1" applyBorder="1" applyAlignment="1">
      <alignment horizontal="left" vertical="center" wrapText="1"/>
    </xf>
    <xf numFmtId="0" fontId="0" fillId="0" borderId="2" xfId="0" applyBorder="1" applyAlignment="1">
      <alignment horizontal="left"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0" fillId="0" borderId="4" xfId="0" applyFont="1" applyFill="1" applyBorder="1" applyAlignment="1">
      <alignment horizontal="center" vertical="center"/>
    </xf>
    <xf numFmtId="0" fontId="5" fillId="0" borderId="4" xfId="0" applyFont="1" applyBorder="1" applyAlignment="1">
      <alignment horizontal="center" vertical="center"/>
    </xf>
    <xf numFmtId="0" fontId="19" fillId="0" borderId="4"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2" xfId="0" applyFont="1" applyBorder="1" applyAlignment="1">
      <alignment horizontal="center" vertical="center"/>
    </xf>
    <xf numFmtId="0" fontId="0" fillId="0" borderId="35" xfId="0" applyFont="1" applyBorder="1" applyAlignment="1">
      <alignment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2" fillId="0" borderId="38"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2" fillId="0" borderId="41" xfId="0" applyFont="1" applyBorder="1" applyAlignment="1">
      <alignment horizontal="center" vertical="center"/>
    </xf>
    <xf numFmtId="0" fontId="1" fillId="2" borderId="35" xfId="0" applyFont="1" applyFill="1" applyBorder="1" applyAlignment="1">
      <alignment horizontal="center" vertical="center"/>
    </xf>
    <xf numFmtId="0" fontId="1" fillId="2" borderId="35" xfId="0" applyFont="1" applyFill="1" applyBorder="1" applyAlignment="1">
      <alignment horizontal="left" vertical="center"/>
    </xf>
    <xf numFmtId="0" fontId="1" fillId="2" borderId="0"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0" fillId="0" borderId="35" xfId="0" applyBorder="1" applyAlignment="1">
      <alignment horizontal="center" vertical="center" wrapText="1"/>
    </xf>
    <xf numFmtId="0" fontId="1" fillId="2" borderId="39" xfId="0" applyFont="1" applyFill="1" applyBorder="1" applyAlignment="1">
      <alignment horizontal="left" vertical="center"/>
    </xf>
    <xf numFmtId="0" fontId="0" fillId="0" borderId="0" xfId="0" applyBorder="1" applyAlignment="1">
      <alignment horizontal="left" vertical="center"/>
    </xf>
    <xf numFmtId="0" fontId="0" fillId="0" borderId="4" xfId="0" applyFont="1" applyBorder="1" applyAlignment="1">
      <alignment horizontal="center" vertical="center"/>
    </xf>
    <xf numFmtId="0" fontId="0" fillId="0" borderId="0" xfId="0" applyFont="1" applyBorder="1" applyAlignment="1">
      <alignment vertical="center"/>
    </xf>
    <xf numFmtId="0" fontId="0" fillId="6" borderId="39" xfId="0" applyFont="1" applyFill="1" applyBorder="1" applyAlignment="1">
      <alignment horizontal="center" vertical="center"/>
    </xf>
    <xf numFmtId="0" fontId="0" fillId="6" borderId="0" xfId="0" applyFont="1" applyFill="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3" fillId="2" borderId="38"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1" fillId="2" borderId="41"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0" borderId="0" xfId="0" applyBorder="1" applyAlignment="1">
      <alignment vertical="center"/>
    </xf>
    <xf numFmtId="0" fontId="0" fillId="0" borderId="32" xfId="0" applyBorder="1" applyAlignment="1">
      <alignment vertical="center"/>
    </xf>
    <xf numFmtId="0" fontId="3" fillId="2" borderId="2" xfId="0" applyFont="1" applyFill="1" applyBorder="1" applyAlignment="1">
      <alignment horizontal="left" vertical="center" wrapText="1"/>
    </xf>
    <xf numFmtId="0" fontId="0" fillId="0" borderId="2" xfId="0" applyBorder="1" applyAlignment="1">
      <alignment vertical="center"/>
    </xf>
    <xf numFmtId="0" fontId="3" fillId="5" borderId="38" xfId="0" applyFont="1" applyFill="1" applyBorder="1" applyAlignment="1">
      <alignment horizontal="left" vertical="center" wrapText="1"/>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0" fillId="0" borderId="32" xfId="0" applyBorder="1" applyAlignment="1">
      <alignment vertical="center" wrapText="1"/>
    </xf>
    <xf numFmtId="0" fontId="3" fillId="2" borderId="4" xfId="0" applyFont="1" applyFill="1" applyBorder="1" applyAlignment="1">
      <alignment horizontal="left" vertical="center" wrapText="1"/>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0" fillId="0" borderId="4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0" xfId="0" applyFont="1" applyBorder="1" applyAlignment="1">
      <alignment horizontal="center" vertical="center" wrapText="1"/>
    </xf>
    <xf numFmtId="0" fontId="6" fillId="0" borderId="18" xfId="0" applyFont="1" applyBorder="1" applyAlignment="1">
      <alignment horizontal="right" vertical="center" wrapText="1"/>
    </xf>
    <xf numFmtId="0" fontId="6" fillId="0" borderId="14" xfId="0" applyFont="1" applyBorder="1" applyAlignment="1">
      <alignment horizontal="right"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0" xfId="0" applyFont="1" applyFill="1" applyBorder="1" applyAlignment="1">
      <alignment horizontal="center" vertical="center" wrapText="1"/>
    </xf>
    <xf numFmtId="0" fontId="3" fillId="5" borderId="32"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12" fillId="0" borderId="38"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1" xfId="0" applyFont="1" applyBorder="1" applyAlignment="1">
      <alignment horizontal="center" vertical="center" wrapText="1"/>
    </xf>
    <xf numFmtId="0" fontId="1" fillId="2" borderId="39"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58" xfId="0" applyFont="1" applyFill="1"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F11" sqref="F11"/>
    </sheetView>
  </sheetViews>
  <sheetFormatPr baseColWidth="10" defaultRowHeight="15" x14ac:dyDescent="0.25"/>
  <cols>
    <col min="1" max="1" width="7.7109375" style="293" bestFit="1" customWidth="1"/>
    <col min="2" max="2" width="49.140625" style="280" customWidth="1"/>
    <col min="3" max="3" width="72.140625" style="377" bestFit="1" customWidth="1"/>
    <col min="4" max="16384" width="11.42578125" style="281"/>
  </cols>
  <sheetData>
    <row r="1" spans="1:3" ht="15.75" thickBot="1" x14ac:dyDescent="0.3">
      <c r="A1" s="379" t="s">
        <v>289</v>
      </c>
      <c r="B1" s="380" t="s">
        <v>288</v>
      </c>
      <c r="C1" s="378" t="s">
        <v>287</v>
      </c>
    </row>
    <row r="2" spans="1:3" x14ac:dyDescent="0.25">
      <c r="A2" s="401" t="s">
        <v>40</v>
      </c>
      <c r="B2" s="405" t="s">
        <v>286</v>
      </c>
      <c r="C2" s="375" t="s">
        <v>285</v>
      </c>
    </row>
    <row r="3" spans="1:3" x14ac:dyDescent="0.25">
      <c r="A3" s="402"/>
      <c r="B3" s="406"/>
      <c r="C3" s="374" t="s">
        <v>284</v>
      </c>
    </row>
    <row r="4" spans="1:3" x14ac:dyDescent="0.25">
      <c r="A4" s="402"/>
      <c r="B4" s="406"/>
      <c r="C4" s="374" t="s">
        <v>283</v>
      </c>
    </row>
    <row r="5" spans="1:3" x14ac:dyDescent="0.25">
      <c r="A5" s="402"/>
      <c r="B5" s="406"/>
      <c r="C5" s="374" t="s">
        <v>282</v>
      </c>
    </row>
    <row r="6" spans="1:3" x14ac:dyDescent="0.25">
      <c r="A6" s="402"/>
      <c r="B6" s="406"/>
      <c r="C6" s="374" t="s">
        <v>281</v>
      </c>
    </row>
    <row r="7" spans="1:3" ht="15.75" thickBot="1" x14ac:dyDescent="0.3">
      <c r="A7" s="402"/>
      <c r="B7" s="407"/>
      <c r="C7" s="373" t="s">
        <v>280</v>
      </c>
    </row>
    <row r="8" spans="1:3" x14ac:dyDescent="0.25">
      <c r="A8" s="402"/>
      <c r="B8" s="405" t="s">
        <v>279</v>
      </c>
      <c r="C8" s="375" t="s">
        <v>278</v>
      </c>
    </row>
    <row r="9" spans="1:3" x14ac:dyDescent="0.25">
      <c r="A9" s="402"/>
      <c r="B9" s="406"/>
      <c r="C9" s="374" t="s">
        <v>277</v>
      </c>
    </row>
    <row r="10" spans="1:3" ht="30.75" thickBot="1" x14ac:dyDescent="0.3">
      <c r="A10" s="402"/>
      <c r="B10" s="407"/>
      <c r="C10" s="373" t="s">
        <v>276</v>
      </c>
    </row>
    <row r="11" spans="1:3" s="376" customFormat="1" ht="30" x14ac:dyDescent="0.25">
      <c r="A11" s="403"/>
      <c r="B11" s="408" t="s">
        <v>275</v>
      </c>
      <c r="C11" s="375" t="s">
        <v>292</v>
      </c>
    </row>
    <row r="12" spans="1:3" s="376" customFormat="1" x14ac:dyDescent="0.25">
      <c r="A12" s="403"/>
      <c r="B12" s="409"/>
      <c r="C12" s="374" t="s">
        <v>291</v>
      </c>
    </row>
    <row r="13" spans="1:3" ht="15.75" thickBot="1" x14ac:dyDescent="0.3">
      <c r="A13" s="404"/>
      <c r="B13" s="410"/>
      <c r="C13" s="381" t="s">
        <v>290</v>
      </c>
    </row>
    <row r="14" spans="1:3" x14ac:dyDescent="0.25">
      <c r="A14" s="401" t="s">
        <v>169</v>
      </c>
      <c r="B14" s="405" t="s">
        <v>274</v>
      </c>
      <c r="C14" s="375" t="s">
        <v>273</v>
      </c>
    </row>
    <row r="15" spans="1:3" x14ac:dyDescent="0.25">
      <c r="A15" s="402"/>
      <c r="B15" s="406"/>
      <c r="C15" s="374" t="s">
        <v>272</v>
      </c>
    </row>
    <row r="16" spans="1:3" x14ac:dyDescent="0.25">
      <c r="A16" s="402"/>
      <c r="B16" s="406"/>
      <c r="C16" s="374" t="s">
        <v>271</v>
      </c>
    </row>
    <row r="17" spans="1:3" x14ac:dyDescent="0.25">
      <c r="A17" s="402"/>
      <c r="B17" s="406"/>
      <c r="C17" s="374" t="s">
        <v>270</v>
      </c>
    </row>
    <row r="18" spans="1:3" x14ac:dyDescent="0.25">
      <c r="A18" s="402"/>
      <c r="B18" s="406"/>
      <c r="C18" s="374" t="s">
        <v>269</v>
      </c>
    </row>
    <row r="19" spans="1:3" x14ac:dyDescent="0.25">
      <c r="A19" s="402"/>
      <c r="B19" s="406"/>
      <c r="C19" s="374" t="s">
        <v>268</v>
      </c>
    </row>
    <row r="20" spans="1:3" ht="15.75" thickBot="1" x14ac:dyDescent="0.3">
      <c r="A20" s="404"/>
      <c r="B20" s="407"/>
      <c r="C20" s="373" t="s">
        <v>267</v>
      </c>
    </row>
    <row r="21" spans="1:3" x14ac:dyDescent="0.25">
      <c r="A21" s="401" t="s">
        <v>43</v>
      </c>
      <c r="B21" s="405" t="s">
        <v>266</v>
      </c>
      <c r="C21" s="382" t="s">
        <v>265</v>
      </c>
    </row>
    <row r="22" spans="1:3" ht="30" x14ac:dyDescent="0.25">
      <c r="A22" s="402"/>
      <c r="B22" s="406"/>
      <c r="C22" s="374" t="s">
        <v>264</v>
      </c>
    </row>
    <row r="23" spans="1:3" x14ac:dyDescent="0.25">
      <c r="A23" s="402"/>
      <c r="B23" s="406"/>
      <c r="C23" s="374" t="s">
        <v>293</v>
      </c>
    </row>
    <row r="24" spans="1:3" ht="30.75" thickBot="1" x14ac:dyDescent="0.3">
      <c r="A24" s="404"/>
      <c r="B24" s="407"/>
      <c r="C24" s="373" t="s">
        <v>263</v>
      </c>
    </row>
    <row r="25" spans="1:3" x14ac:dyDescent="0.25">
      <c r="A25" s="401" t="s">
        <v>4</v>
      </c>
      <c r="B25" s="405" t="s">
        <v>262</v>
      </c>
      <c r="C25" s="375" t="s">
        <v>261</v>
      </c>
    </row>
    <row r="26" spans="1:3" x14ac:dyDescent="0.25">
      <c r="A26" s="402"/>
      <c r="B26" s="406"/>
      <c r="C26" s="374" t="s">
        <v>260</v>
      </c>
    </row>
    <row r="27" spans="1:3" ht="30.75" thickBot="1" x14ac:dyDescent="0.3">
      <c r="A27" s="404"/>
      <c r="B27" s="407"/>
      <c r="C27" s="373" t="s">
        <v>259</v>
      </c>
    </row>
  </sheetData>
  <mergeCells count="10">
    <mergeCell ref="A2:A13"/>
    <mergeCell ref="A14:A20"/>
    <mergeCell ref="A21:A24"/>
    <mergeCell ref="A25:A27"/>
    <mergeCell ref="B2:B7"/>
    <mergeCell ref="B14:B20"/>
    <mergeCell ref="B21:B24"/>
    <mergeCell ref="B25:B27"/>
    <mergeCell ref="B8:B10"/>
    <mergeCell ref="B11:B1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4" workbookViewId="0">
      <selection activeCell="F42" sqref="F42"/>
    </sheetView>
  </sheetViews>
  <sheetFormatPr baseColWidth="10" defaultColWidth="11" defaultRowHeight="15" x14ac:dyDescent="0.25"/>
  <cols>
    <col min="1" max="1" width="11.140625" style="184" bestFit="1" customWidth="1"/>
    <col min="2" max="3" width="11" style="184"/>
    <col min="4" max="4" width="17.42578125" style="184" customWidth="1"/>
    <col min="5" max="5" width="16" style="184" customWidth="1"/>
    <col min="6" max="6" width="11.28515625" style="193" bestFit="1" customWidth="1"/>
    <col min="7" max="10" width="11" style="184"/>
    <col min="11" max="11" width="11.28515625" style="184" bestFit="1" customWidth="1"/>
    <col min="12" max="16384" width="11" style="184"/>
  </cols>
  <sheetData>
    <row r="1" spans="1:15" ht="14.25" customHeight="1" x14ac:dyDescent="0.25">
      <c r="A1" s="411" t="s">
        <v>170</v>
      </c>
      <c r="B1" s="412"/>
      <c r="C1" s="412"/>
      <c r="D1" s="412"/>
      <c r="E1" s="412"/>
      <c r="F1" s="413"/>
      <c r="G1" s="24"/>
      <c r="H1" s="24"/>
      <c r="I1" s="24"/>
      <c r="J1" s="24"/>
      <c r="K1" s="24"/>
      <c r="L1" s="24"/>
      <c r="M1" s="24"/>
      <c r="N1" s="24"/>
      <c r="O1" s="279"/>
    </row>
    <row r="2" spans="1:15" ht="14.25" customHeight="1" x14ac:dyDescent="0.25">
      <c r="A2" s="414"/>
      <c r="B2" s="415"/>
      <c r="C2" s="415"/>
      <c r="D2" s="415"/>
      <c r="E2" s="415"/>
      <c r="F2" s="416"/>
      <c r="G2" s="24"/>
      <c r="H2" s="24"/>
      <c r="I2" s="24"/>
      <c r="J2" s="24"/>
      <c r="K2" s="24"/>
      <c r="L2" s="24"/>
      <c r="M2" s="24"/>
      <c r="N2" s="24"/>
      <c r="O2" s="279"/>
    </row>
    <row r="3" spans="1:15" ht="19.5" thickBot="1" x14ac:dyDescent="0.3">
      <c r="A3" s="306" t="s">
        <v>31</v>
      </c>
      <c r="B3" s="417" t="s">
        <v>30</v>
      </c>
      <c r="C3" s="418"/>
      <c r="D3" s="418"/>
      <c r="E3" s="419"/>
      <c r="F3" s="307" t="s">
        <v>27</v>
      </c>
      <c r="G3" s="24"/>
      <c r="H3" s="24"/>
      <c r="I3" s="24"/>
      <c r="J3" s="24"/>
      <c r="K3" s="24"/>
      <c r="L3" s="24"/>
      <c r="M3" s="24"/>
      <c r="N3" s="24"/>
      <c r="O3" s="279"/>
    </row>
    <row r="4" spans="1:15" x14ac:dyDescent="0.25">
      <c r="A4" s="432" t="s">
        <v>245</v>
      </c>
      <c r="B4" s="433"/>
      <c r="C4" s="433"/>
      <c r="D4" s="433"/>
      <c r="E4" s="433"/>
      <c r="F4" s="267">
        <f>SUM(F5:F11)</f>
        <v>24699378</v>
      </c>
    </row>
    <row r="5" spans="1:15" x14ac:dyDescent="0.25">
      <c r="A5" s="442" t="s">
        <v>40</v>
      </c>
      <c r="B5" s="420" t="s">
        <v>20</v>
      </c>
      <c r="C5" s="420"/>
      <c r="D5" s="420"/>
      <c r="E5" s="420"/>
      <c r="F5" s="268">
        <f>'MAITRISE DES REJETS'!F5</f>
        <v>888800</v>
      </c>
      <c r="G5" s="21"/>
      <c r="H5" s="22"/>
      <c r="I5" s="13"/>
      <c r="J5" s="13"/>
      <c r="K5" s="13"/>
      <c r="L5" s="13"/>
      <c r="M5" s="13"/>
      <c r="N5" s="13"/>
    </row>
    <row r="6" spans="1:15" s="190" customFormat="1" ht="33.75" customHeight="1" x14ac:dyDescent="0.25">
      <c r="A6" s="442"/>
      <c r="B6" s="421" t="s">
        <v>171</v>
      </c>
      <c r="C6" s="421"/>
      <c r="D6" s="421"/>
      <c r="E6" s="421"/>
      <c r="F6" s="268">
        <f>'MAITRISE DES REJETS'!F22</f>
        <v>14089878</v>
      </c>
      <c r="G6" s="189"/>
      <c r="H6" s="22"/>
      <c r="K6" s="191"/>
    </row>
    <row r="7" spans="1:15" ht="14.25" customHeight="1" x14ac:dyDescent="0.25">
      <c r="A7" s="442"/>
      <c r="B7" s="421" t="s">
        <v>19</v>
      </c>
      <c r="C7" s="421"/>
      <c r="D7" s="421"/>
      <c r="E7" s="421"/>
      <c r="F7" s="269">
        <f>'MAITRISE DES REJETS'!F96</f>
        <v>540000</v>
      </c>
      <c r="G7" s="23"/>
      <c r="I7" s="279"/>
      <c r="K7" s="187"/>
    </row>
    <row r="8" spans="1:15" x14ac:dyDescent="0.25">
      <c r="A8" s="442"/>
      <c r="B8" s="420" t="s">
        <v>244</v>
      </c>
      <c r="C8" s="420"/>
      <c r="D8" s="420"/>
      <c r="E8" s="420"/>
      <c r="F8" s="268">
        <f>'MAITRISE DES REJETS'!F108</f>
        <v>7870700</v>
      </c>
      <c r="G8" s="21"/>
      <c r="K8" s="192"/>
    </row>
    <row r="9" spans="1:15" ht="17.100000000000001" customHeight="1" x14ac:dyDescent="0.25">
      <c r="A9" s="442"/>
      <c r="B9" s="420" t="s">
        <v>23</v>
      </c>
      <c r="C9" s="420"/>
      <c r="D9" s="420"/>
      <c r="E9" s="420"/>
      <c r="F9" s="268">
        <f>'MAITRISE DES REJETS'!F122</f>
        <v>200000</v>
      </c>
      <c r="G9" s="21"/>
      <c r="H9" s="22"/>
    </row>
    <row r="10" spans="1:15" s="190" customFormat="1" x14ac:dyDescent="0.25">
      <c r="A10" s="442"/>
      <c r="B10" s="420" t="s">
        <v>21</v>
      </c>
      <c r="C10" s="420"/>
      <c r="D10" s="420"/>
      <c r="E10" s="420"/>
      <c r="F10" s="268">
        <f>'MAITRISE DES REJETS'!F130</f>
        <v>780000</v>
      </c>
      <c r="G10" s="21"/>
      <c r="H10" s="22"/>
    </row>
    <row r="11" spans="1:15" s="190" customFormat="1" ht="30" customHeight="1" thickBot="1" x14ac:dyDescent="0.3">
      <c r="A11" s="443"/>
      <c r="B11" s="439" t="str">
        <f>'MAITRISE DES REJETS'!B132</f>
        <v>Prévention des pollutions diffuses - démarche zéro phytosanitaire</v>
      </c>
      <c r="C11" s="440"/>
      <c r="D11" s="440"/>
      <c r="E11" s="441"/>
      <c r="F11" s="270">
        <f>'MAITRISE DES REJETS'!F132</f>
        <v>330000</v>
      </c>
      <c r="G11" s="21"/>
      <c r="H11" s="22"/>
    </row>
    <row r="12" spans="1:15" x14ac:dyDescent="0.25">
      <c r="A12" s="429" t="s">
        <v>28</v>
      </c>
      <c r="B12" s="430"/>
      <c r="C12" s="430"/>
      <c r="D12" s="430"/>
      <c r="E12" s="430"/>
      <c r="F12" s="308">
        <f>SUM(F13:F20)</f>
        <v>7564000</v>
      </c>
    </row>
    <row r="13" spans="1:15" ht="15" customHeight="1" x14ac:dyDescent="0.25">
      <c r="A13" s="448" t="s">
        <v>169</v>
      </c>
      <c r="B13" s="428" t="s">
        <v>14</v>
      </c>
      <c r="C13" s="428"/>
      <c r="D13" s="428"/>
      <c r="E13" s="428"/>
      <c r="F13" s="309">
        <f>MILIEUX!G5</f>
        <v>1680000</v>
      </c>
      <c r="H13" s="185"/>
      <c r="J13" s="186"/>
      <c r="K13" s="186"/>
      <c r="L13" s="186"/>
      <c r="M13" s="186"/>
      <c r="N13" s="186"/>
      <c r="O13" s="187"/>
    </row>
    <row r="14" spans="1:15" ht="42" customHeight="1" x14ac:dyDescent="0.25">
      <c r="A14" s="449"/>
      <c r="B14" s="436" t="s">
        <v>15</v>
      </c>
      <c r="C14" s="437"/>
      <c r="D14" s="437"/>
      <c r="E14" s="438"/>
      <c r="F14" s="309">
        <f>MILIEUX!G10</f>
        <v>150000</v>
      </c>
      <c r="H14" s="185"/>
      <c r="J14" s="20"/>
      <c r="K14" s="20"/>
      <c r="L14" s="20"/>
      <c r="M14" s="20"/>
      <c r="N14" s="20"/>
      <c r="O14" s="20"/>
    </row>
    <row r="15" spans="1:15" ht="14.25" customHeight="1" x14ac:dyDescent="0.25">
      <c r="A15" s="449"/>
      <c r="B15" s="428" t="s">
        <v>26</v>
      </c>
      <c r="C15" s="428"/>
      <c r="D15" s="428"/>
      <c r="E15" s="428"/>
      <c r="F15" s="309">
        <f>MILIEUX!G15</f>
        <v>3400000</v>
      </c>
      <c r="H15" s="185"/>
      <c r="J15" s="20"/>
      <c r="K15" s="20"/>
      <c r="L15" s="20"/>
      <c r="M15" s="20"/>
      <c r="N15" s="20"/>
      <c r="O15" s="20"/>
    </row>
    <row r="16" spans="1:15" ht="14.25" customHeight="1" x14ac:dyDescent="0.25">
      <c r="A16" s="449"/>
      <c r="B16" s="428" t="s">
        <v>16</v>
      </c>
      <c r="C16" s="428"/>
      <c r="D16" s="428"/>
      <c r="E16" s="428"/>
      <c r="F16" s="309">
        <f>MILIEUX!G19</f>
        <v>600000</v>
      </c>
      <c r="H16" s="185"/>
      <c r="J16" s="20"/>
      <c r="K16" s="20"/>
      <c r="L16" s="20"/>
      <c r="M16" s="20"/>
      <c r="N16" s="20"/>
      <c r="O16" s="20"/>
    </row>
    <row r="17" spans="1:15" ht="14.25" customHeight="1" x14ac:dyDescent="0.25">
      <c r="A17" s="449"/>
      <c r="B17" s="428" t="s">
        <v>25</v>
      </c>
      <c r="C17" s="428"/>
      <c r="D17" s="428"/>
      <c r="E17" s="428"/>
      <c r="F17" s="310" t="str">
        <f>MILIEUX!G22</f>
        <v>-</v>
      </c>
      <c r="H17" s="169"/>
      <c r="J17" s="20"/>
      <c r="K17" s="20"/>
      <c r="L17" s="20"/>
      <c r="M17" s="20"/>
      <c r="N17" s="20"/>
      <c r="O17" s="20"/>
    </row>
    <row r="18" spans="1:15" ht="30" customHeight="1" x14ac:dyDescent="0.25">
      <c r="A18" s="449"/>
      <c r="B18" s="428" t="s">
        <v>17</v>
      </c>
      <c r="C18" s="428"/>
      <c r="D18" s="428"/>
      <c r="E18" s="428"/>
      <c r="F18" s="309">
        <f>MILIEUX!G26</f>
        <v>295000</v>
      </c>
      <c r="H18" s="185"/>
      <c r="J18" s="20"/>
      <c r="K18" s="188"/>
      <c r="L18" s="188"/>
      <c r="M18" s="188"/>
      <c r="N18" s="188"/>
      <c r="O18" s="20"/>
    </row>
    <row r="19" spans="1:15" ht="15" customHeight="1" x14ac:dyDescent="0.25">
      <c r="A19" s="449"/>
      <c r="B19" s="428" t="s">
        <v>18</v>
      </c>
      <c r="C19" s="428"/>
      <c r="D19" s="428"/>
      <c r="E19" s="428"/>
      <c r="F19" s="309">
        <f>MILIEUX!G29</f>
        <v>1089000</v>
      </c>
      <c r="H19" s="185"/>
      <c r="J19" s="20"/>
      <c r="K19" s="20"/>
      <c r="L19" s="20"/>
      <c r="M19" s="20"/>
      <c r="N19" s="20"/>
      <c r="O19" s="20"/>
    </row>
    <row r="20" spans="1:15" ht="15" customHeight="1" thickBot="1" x14ac:dyDescent="0.3">
      <c r="A20" s="450"/>
      <c r="B20" s="428" t="s">
        <v>172</v>
      </c>
      <c r="C20" s="431"/>
      <c r="D20" s="431"/>
      <c r="E20" s="431"/>
      <c r="F20" s="309">
        <f>MILIEUX!G36</f>
        <v>350000</v>
      </c>
      <c r="H20" s="185"/>
      <c r="J20" s="20"/>
      <c r="K20" s="20"/>
      <c r="L20" s="20"/>
      <c r="M20" s="20"/>
      <c r="N20" s="20"/>
      <c r="O20" s="20"/>
    </row>
    <row r="21" spans="1:15" ht="15" customHeight="1" thickTop="1" x14ac:dyDescent="0.25">
      <c r="A21" s="434" t="s">
        <v>249</v>
      </c>
      <c r="B21" s="435"/>
      <c r="C21" s="435"/>
      <c r="D21" s="435"/>
      <c r="E21" s="435"/>
      <c r="F21" s="311">
        <f>SUM(F22:F23)</f>
        <v>2147762</v>
      </c>
      <c r="G21" s="169"/>
      <c r="H21" s="185"/>
      <c r="I21" s="169"/>
      <c r="J21" s="20"/>
      <c r="K21" s="20"/>
      <c r="L21" s="20"/>
      <c r="M21" s="20"/>
      <c r="N21" s="20"/>
      <c r="O21" s="20"/>
    </row>
    <row r="22" spans="1:15" s="190" customFormat="1" x14ac:dyDescent="0.25">
      <c r="A22" s="446" t="s">
        <v>43</v>
      </c>
      <c r="B22" s="425" t="s">
        <v>22</v>
      </c>
      <c r="C22" s="426"/>
      <c r="D22" s="426"/>
      <c r="E22" s="427"/>
      <c r="F22" s="268">
        <f>PLUVIAL!F5</f>
        <v>1682762</v>
      </c>
      <c r="G22" s="21"/>
    </row>
    <row r="23" spans="1:15" ht="15" customHeight="1" thickBot="1" x14ac:dyDescent="0.3">
      <c r="A23" s="447"/>
      <c r="B23" s="428" t="s">
        <v>168</v>
      </c>
      <c r="C23" s="431"/>
      <c r="D23" s="431"/>
      <c r="E23" s="431"/>
      <c r="F23" s="309">
        <f>PLUVIAL!F20</f>
        <v>465000</v>
      </c>
      <c r="H23" s="185"/>
      <c r="J23" s="20"/>
      <c r="K23" s="20"/>
      <c r="L23" s="20"/>
      <c r="M23" s="20"/>
      <c r="N23" s="20"/>
      <c r="O23" s="20"/>
    </row>
    <row r="24" spans="1:15" ht="16.5" thickTop="1" thickBot="1" x14ac:dyDescent="0.3">
      <c r="A24" s="422" t="s">
        <v>29</v>
      </c>
      <c r="B24" s="423"/>
      <c r="C24" s="423"/>
      <c r="D24" s="423"/>
      <c r="E24" s="424"/>
      <c r="F24" s="312">
        <f>84000*5</f>
        <v>420000</v>
      </c>
      <c r="G24" s="47"/>
    </row>
    <row r="25" spans="1:15" ht="16.5" thickTop="1" thickBot="1" x14ac:dyDescent="0.3">
      <c r="A25" s="451"/>
      <c r="B25" s="452"/>
      <c r="C25" s="452"/>
      <c r="D25" s="452"/>
      <c r="E25" s="452"/>
      <c r="F25" s="453"/>
    </row>
    <row r="26" spans="1:15" ht="16.5" thickTop="1" thickBot="1" x14ac:dyDescent="0.3">
      <c r="A26" s="313"/>
      <c r="B26" s="314"/>
      <c r="C26" s="314"/>
      <c r="D26" s="314"/>
      <c r="E26" s="315" t="s">
        <v>13</v>
      </c>
      <c r="F26" s="316">
        <f>SUM(F12,F21,F4,F24)</f>
        <v>34831140</v>
      </c>
    </row>
    <row r="29" spans="1:15" x14ac:dyDescent="0.25">
      <c r="A29" s="444" t="s">
        <v>294</v>
      </c>
      <c r="B29" s="445"/>
      <c r="C29" s="386">
        <v>440000</v>
      </c>
      <c r="H29" s="386"/>
    </row>
    <row r="30" spans="1:15" x14ac:dyDescent="0.25">
      <c r="A30" s="444" t="s">
        <v>295</v>
      </c>
      <c r="B30" s="445"/>
      <c r="C30" s="386">
        <v>4926056</v>
      </c>
    </row>
    <row r="31" spans="1:15" x14ac:dyDescent="0.25">
      <c r="A31" s="184" t="s">
        <v>297</v>
      </c>
      <c r="B31" s="383"/>
      <c r="C31" s="386">
        <v>1136322</v>
      </c>
    </row>
    <row r="32" spans="1:15" x14ac:dyDescent="0.25">
      <c r="A32" s="184" t="s">
        <v>298</v>
      </c>
      <c r="B32" s="383"/>
      <c r="C32" s="386">
        <v>896840</v>
      </c>
    </row>
    <row r="33" spans="1:3" x14ac:dyDescent="0.25">
      <c r="A33" s="184" t="s">
        <v>299</v>
      </c>
      <c r="B33" s="383"/>
      <c r="C33" s="386"/>
    </row>
    <row r="34" spans="1:3" x14ac:dyDescent="0.25">
      <c r="A34" s="444" t="s">
        <v>296</v>
      </c>
      <c r="B34" s="445"/>
      <c r="C34" s="386">
        <v>1480300</v>
      </c>
    </row>
    <row r="35" spans="1:3" x14ac:dyDescent="0.25">
      <c r="A35" s="184" t="s">
        <v>305</v>
      </c>
      <c r="C35" s="386">
        <v>448800</v>
      </c>
    </row>
    <row r="36" spans="1:3" x14ac:dyDescent="0.25">
      <c r="A36" s="184" t="s">
        <v>304</v>
      </c>
      <c r="C36" s="386">
        <v>6400000</v>
      </c>
    </row>
    <row r="37" spans="1:3" x14ac:dyDescent="0.25">
      <c r="A37" s="184" t="s">
        <v>303</v>
      </c>
      <c r="C37" s="386">
        <v>721000</v>
      </c>
    </row>
    <row r="38" spans="1:3" x14ac:dyDescent="0.25">
      <c r="A38" s="184" t="s">
        <v>302</v>
      </c>
      <c r="C38" s="386">
        <v>540000</v>
      </c>
    </row>
    <row r="39" spans="1:3" x14ac:dyDescent="0.25">
      <c r="A39" s="184" t="s">
        <v>36</v>
      </c>
      <c r="C39" s="386">
        <v>200000</v>
      </c>
    </row>
    <row r="40" spans="1:3" x14ac:dyDescent="0.25">
      <c r="A40" s="184" t="s">
        <v>301</v>
      </c>
      <c r="C40" s="386">
        <v>780000</v>
      </c>
    </row>
    <row r="41" spans="1:3" x14ac:dyDescent="0.25">
      <c r="A41" s="184" t="s">
        <v>300</v>
      </c>
      <c r="C41" s="386">
        <v>330000</v>
      </c>
    </row>
  </sheetData>
  <mergeCells count="30">
    <mergeCell ref="A34:B34"/>
    <mergeCell ref="A22:A23"/>
    <mergeCell ref="A13:A20"/>
    <mergeCell ref="A25:F25"/>
    <mergeCell ref="B20:E20"/>
    <mergeCell ref="B11:E11"/>
    <mergeCell ref="A5:A11"/>
    <mergeCell ref="A29:B29"/>
    <mergeCell ref="A30:B30"/>
    <mergeCell ref="B14:E14"/>
    <mergeCell ref="B15:E15"/>
    <mergeCell ref="B16:E16"/>
    <mergeCell ref="B17:E17"/>
    <mergeCell ref="B19:E19"/>
    <mergeCell ref="A1:F2"/>
    <mergeCell ref="B3:E3"/>
    <mergeCell ref="B5:E5"/>
    <mergeCell ref="B7:E7"/>
    <mergeCell ref="A24:E24"/>
    <mergeCell ref="B22:E22"/>
    <mergeCell ref="B10:E10"/>
    <mergeCell ref="B18:E18"/>
    <mergeCell ref="B6:E6"/>
    <mergeCell ref="B9:E9"/>
    <mergeCell ref="B8:E8"/>
    <mergeCell ref="A12:E12"/>
    <mergeCell ref="B23:E23"/>
    <mergeCell ref="A4:E4"/>
    <mergeCell ref="A21:E21"/>
    <mergeCell ref="B13:E13"/>
  </mergeCells>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42"/>
  <sheetViews>
    <sheetView tabSelected="1" zoomScale="85" zoomScaleNormal="85" workbookViewId="0">
      <pane xSplit="4" ySplit="5" topLeftCell="E9" activePane="bottomRight" state="frozen"/>
      <selection pane="topRight" activeCell="E1" sqref="E1"/>
      <selection pane="bottomLeft" activeCell="A7" sqref="A7"/>
      <selection pane="bottomRight" activeCell="L14" sqref="L14"/>
    </sheetView>
  </sheetViews>
  <sheetFormatPr baseColWidth="10" defaultColWidth="9" defaultRowHeight="15" x14ac:dyDescent="0.25"/>
  <cols>
    <col min="1" max="1" width="7.42578125" bestFit="1" customWidth="1"/>
    <col min="2" max="2" width="5.7109375" customWidth="1"/>
    <col min="3" max="3" width="5.85546875" customWidth="1"/>
    <col min="4" max="4" width="32.28515625" customWidth="1"/>
    <col min="5" max="5" width="35.42578125" customWidth="1"/>
    <col min="6" max="6" width="21.42578125" customWidth="1"/>
    <col min="7" max="7" width="67" customWidth="1"/>
    <col min="8" max="8" width="28.85546875" bestFit="1" customWidth="1"/>
    <col min="9" max="9" width="7.42578125" style="29" bestFit="1" customWidth="1"/>
    <col min="10" max="14" width="4.85546875" bestFit="1" customWidth="1"/>
    <col min="17" max="17" width="10.7109375" bestFit="1" customWidth="1"/>
    <col min="18" max="18" width="9" customWidth="1"/>
  </cols>
  <sheetData>
    <row r="1" spans="1:18" ht="15.75" customHeight="1" thickTop="1" x14ac:dyDescent="0.25">
      <c r="A1" s="479" t="s">
        <v>248</v>
      </c>
      <c r="B1" s="480"/>
      <c r="C1" s="480"/>
      <c r="D1" s="480"/>
      <c r="E1" s="480"/>
      <c r="F1" s="480"/>
      <c r="G1" s="480"/>
      <c r="H1" s="480"/>
      <c r="I1" s="480"/>
      <c r="J1" s="480"/>
      <c r="K1" s="480"/>
      <c r="L1" s="480"/>
      <c r="M1" s="480"/>
      <c r="N1" s="481"/>
    </row>
    <row r="2" spans="1:18" ht="15" customHeight="1" x14ac:dyDescent="0.25">
      <c r="A2" s="482"/>
      <c r="B2" s="483"/>
      <c r="C2" s="483"/>
      <c r="D2" s="483"/>
      <c r="E2" s="483"/>
      <c r="F2" s="483"/>
      <c r="G2" s="483"/>
      <c r="H2" s="483"/>
      <c r="I2" s="483"/>
      <c r="J2" s="483"/>
      <c r="K2" s="483"/>
      <c r="L2" s="483"/>
      <c r="M2" s="483"/>
      <c r="N2" s="484"/>
    </row>
    <row r="3" spans="1:18" s="3" customFormat="1" ht="15" customHeight="1" x14ac:dyDescent="0.25">
      <c r="A3" s="487" t="s">
        <v>0</v>
      </c>
      <c r="B3" s="488"/>
      <c r="C3" s="488"/>
      <c r="D3" s="488"/>
      <c r="E3" s="485" t="s">
        <v>1</v>
      </c>
      <c r="F3" s="485" t="s">
        <v>27</v>
      </c>
      <c r="G3" s="485" t="s">
        <v>2</v>
      </c>
      <c r="H3" s="485" t="s">
        <v>33</v>
      </c>
      <c r="I3" s="485" t="s">
        <v>32</v>
      </c>
      <c r="J3" s="485">
        <v>2014</v>
      </c>
      <c r="K3" s="485">
        <v>2015</v>
      </c>
      <c r="L3" s="485">
        <v>2016</v>
      </c>
      <c r="M3" s="485">
        <v>2017</v>
      </c>
      <c r="N3" s="486">
        <v>2018</v>
      </c>
    </row>
    <row r="4" spans="1:18" s="3" customFormat="1" ht="15.75" thickBot="1" x14ac:dyDescent="0.3">
      <c r="A4" s="123" t="s">
        <v>237</v>
      </c>
      <c r="B4" s="490" t="s">
        <v>6</v>
      </c>
      <c r="C4" s="491"/>
      <c r="D4" s="5" t="s">
        <v>45</v>
      </c>
      <c r="E4" s="485"/>
      <c r="F4" s="489"/>
      <c r="G4" s="485"/>
      <c r="H4" s="485"/>
      <c r="I4" s="489"/>
      <c r="J4" s="485"/>
      <c r="K4" s="485"/>
      <c r="L4" s="485"/>
      <c r="M4" s="485"/>
      <c r="N4" s="486"/>
    </row>
    <row r="5" spans="1:18" s="1" customFormat="1" ht="15.75" thickTop="1" x14ac:dyDescent="0.25">
      <c r="A5" s="456" t="s">
        <v>40</v>
      </c>
      <c r="B5" s="43" t="s">
        <v>20</v>
      </c>
      <c r="C5" s="12"/>
      <c r="D5" s="12"/>
      <c r="E5" s="19"/>
      <c r="F5" s="19">
        <f>SUM(F6:F21)</f>
        <v>888800</v>
      </c>
      <c r="G5" s="12"/>
      <c r="H5" s="14"/>
      <c r="I5" s="26"/>
      <c r="J5" s="9"/>
      <c r="K5" s="9"/>
      <c r="L5" s="9"/>
      <c r="M5" s="9"/>
      <c r="N5" s="42"/>
    </row>
    <row r="6" spans="1:18" x14ac:dyDescent="0.25">
      <c r="A6" s="457"/>
      <c r="B6" s="464">
        <v>1</v>
      </c>
      <c r="C6" s="465"/>
      <c r="D6" s="7" t="s">
        <v>44</v>
      </c>
      <c r="E6" s="276" t="s">
        <v>3</v>
      </c>
      <c r="F6" s="51">
        <v>80000</v>
      </c>
      <c r="G6" s="39" t="s">
        <v>46</v>
      </c>
      <c r="H6" s="94" t="s">
        <v>41</v>
      </c>
      <c r="I6" s="64">
        <v>1</v>
      </c>
      <c r="J6" s="49"/>
      <c r="K6" s="124"/>
      <c r="L6" s="124"/>
      <c r="M6" s="124"/>
      <c r="N6" s="125"/>
    </row>
    <row r="7" spans="1:18" x14ac:dyDescent="0.25">
      <c r="A7" s="457"/>
      <c r="B7" s="464">
        <v>2</v>
      </c>
      <c r="C7" s="465"/>
      <c r="D7" s="7" t="s">
        <v>78</v>
      </c>
      <c r="E7" s="276" t="s">
        <v>3</v>
      </c>
      <c r="F7" s="51">
        <v>80000</v>
      </c>
      <c r="G7" s="39" t="s">
        <v>46</v>
      </c>
      <c r="H7" s="94" t="s">
        <v>77</v>
      </c>
      <c r="I7" s="64">
        <v>1</v>
      </c>
      <c r="J7" s="49"/>
      <c r="K7" s="124"/>
      <c r="L7" s="124"/>
      <c r="M7" s="124"/>
      <c r="N7" s="125"/>
    </row>
    <row r="8" spans="1:18" x14ac:dyDescent="0.25">
      <c r="A8" s="457"/>
      <c r="B8" s="464">
        <v>3</v>
      </c>
      <c r="C8" s="465"/>
      <c r="D8" s="7" t="s">
        <v>91</v>
      </c>
      <c r="E8" s="276" t="s">
        <v>3</v>
      </c>
      <c r="F8" s="51">
        <v>50000</v>
      </c>
      <c r="G8" s="39" t="s">
        <v>46</v>
      </c>
      <c r="H8" s="94" t="s">
        <v>90</v>
      </c>
      <c r="I8" s="64">
        <v>1</v>
      </c>
      <c r="J8" s="50"/>
      <c r="K8" s="49"/>
      <c r="L8" s="124"/>
      <c r="M8" s="124"/>
      <c r="N8" s="125"/>
    </row>
    <row r="9" spans="1:18" x14ac:dyDescent="0.25">
      <c r="A9" s="457"/>
      <c r="B9" s="464">
        <v>4</v>
      </c>
      <c r="C9" s="465"/>
      <c r="D9" s="7" t="s">
        <v>96</v>
      </c>
      <c r="E9" s="276" t="s">
        <v>3</v>
      </c>
      <c r="F9" s="51">
        <v>50000</v>
      </c>
      <c r="G9" s="39" t="s">
        <v>46</v>
      </c>
      <c r="H9" s="94" t="s">
        <v>97</v>
      </c>
      <c r="I9" s="64">
        <v>1</v>
      </c>
      <c r="J9" s="49"/>
      <c r="K9" s="271"/>
      <c r="L9" s="124"/>
      <c r="M9" s="124"/>
      <c r="N9" s="125"/>
    </row>
    <row r="10" spans="1:18" x14ac:dyDescent="0.25">
      <c r="A10" s="457"/>
      <c r="B10" s="464">
        <v>5</v>
      </c>
      <c r="C10" s="465"/>
      <c r="D10" s="7" t="s">
        <v>110</v>
      </c>
      <c r="E10" s="276" t="s">
        <v>3</v>
      </c>
      <c r="F10" s="51">
        <v>50000</v>
      </c>
      <c r="G10" s="39" t="s">
        <v>46</v>
      </c>
      <c r="H10" s="94" t="s">
        <v>111</v>
      </c>
      <c r="I10" s="64">
        <v>1</v>
      </c>
      <c r="J10" s="50"/>
      <c r="K10" s="49"/>
      <c r="L10" s="49"/>
      <c r="M10" s="50"/>
      <c r="N10" s="125"/>
    </row>
    <row r="11" spans="1:18" x14ac:dyDescent="0.25">
      <c r="A11" s="457"/>
      <c r="B11" s="464">
        <v>6</v>
      </c>
      <c r="C11" s="465"/>
      <c r="D11" s="7" t="s">
        <v>118</v>
      </c>
      <c r="E11" s="276" t="s">
        <v>3</v>
      </c>
      <c r="F11" s="51">
        <v>80000</v>
      </c>
      <c r="G11" s="39" t="s">
        <v>46</v>
      </c>
      <c r="H11" s="94" t="s">
        <v>119</v>
      </c>
      <c r="I11" s="64">
        <v>1</v>
      </c>
      <c r="J11" s="50"/>
      <c r="K11" s="50"/>
      <c r="L11" s="50"/>
      <c r="M11" s="49"/>
      <c r="N11" s="125"/>
    </row>
    <row r="12" spans="1:18" x14ac:dyDescent="0.25">
      <c r="A12" s="457"/>
      <c r="B12" s="464">
        <v>7</v>
      </c>
      <c r="C12" s="465"/>
      <c r="D12" s="7" t="s">
        <v>105</v>
      </c>
      <c r="E12" s="276" t="s">
        <v>3</v>
      </c>
      <c r="F12" s="51">
        <v>50000</v>
      </c>
      <c r="G12" s="39" t="s">
        <v>46</v>
      </c>
      <c r="H12" s="94" t="s">
        <v>106</v>
      </c>
      <c r="I12" s="64">
        <v>1</v>
      </c>
      <c r="J12" s="50"/>
      <c r="K12" s="49"/>
      <c r="L12" s="49"/>
      <c r="M12" s="124"/>
      <c r="N12" s="125"/>
    </row>
    <row r="13" spans="1:18" ht="30" x14ac:dyDescent="0.25">
      <c r="A13" s="457"/>
      <c r="B13" s="464">
        <v>8</v>
      </c>
      <c r="C13" s="465"/>
      <c r="D13" s="276" t="s">
        <v>44</v>
      </c>
      <c r="E13" s="6" t="s">
        <v>3</v>
      </c>
      <c r="F13" s="54">
        <v>50000</v>
      </c>
      <c r="G13" s="71" t="s">
        <v>54</v>
      </c>
      <c r="H13" s="94" t="s">
        <v>41</v>
      </c>
      <c r="I13" s="65">
        <v>1</v>
      </c>
      <c r="J13" s="50"/>
      <c r="K13" s="49"/>
      <c r="L13" s="124"/>
      <c r="M13" s="124"/>
      <c r="N13" s="125"/>
      <c r="R13" s="385"/>
    </row>
    <row r="14" spans="1:18" x14ac:dyDescent="0.25">
      <c r="A14" s="457"/>
      <c r="B14" s="464">
        <v>9</v>
      </c>
      <c r="C14" s="465"/>
      <c r="D14" s="276" t="s">
        <v>83</v>
      </c>
      <c r="E14" s="6" t="s">
        <v>3</v>
      </c>
      <c r="F14" s="54">
        <v>135000</v>
      </c>
      <c r="G14" s="59" t="s">
        <v>195</v>
      </c>
      <c r="H14" s="33" t="s">
        <v>82</v>
      </c>
      <c r="I14" s="65">
        <v>2</v>
      </c>
      <c r="J14" s="52"/>
      <c r="K14" s="52"/>
      <c r="L14" s="77"/>
      <c r="M14" s="126"/>
      <c r="N14" s="127"/>
    </row>
    <row r="15" spans="1:18" ht="69" customHeight="1" x14ac:dyDescent="0.25">
      <c r="A15" s="457"/>
      <c r="B15" s="464">
        <v>10</v>
      </c>
      <c r="C15" s="465"/>
      <c r="D15" s="276" t="s">
        <v>83</v>
      </c>
      <c r="E15" s="6" t="s">
        <v>3</v>
      </c>
      <c r="F15" s="54">
        <v>50000</v>
      </c>
      <c r="G15" s="71" t="s">
        <v>196</v>
      </c>
      <c r="H15" s="33" t="s">
        <v>82</v>
      </c>
      <c r="I15" s="65">
        <v>1</v>
      </c>
      <c r="J15" s="52"/>
      <c r="K15" s="52"/>
      <c r="L15" s="77"/>
      <c r="M15" s="128"/>
      <c r="N15" s="129"/>
    </row>
    <row r="16" spans="1:18" ht="30" x14ac:dyDescent="0.25">
      <c r="A16" s="457"/>
      <c r="B16" s="466">
        <v>11</v>
      </c>
      <c r="C16" s="467"/>
      <c r="D16" s="398" t="s">
        <v>83</v>
      </c>
      <c r="E16" s="396" t="s">
        <v>309</v>
      </c>
      <c r="F16" s="399" t="s">
        <v>103</v>
      </c>
      <c r="G16" s="394" t="s">
        <v>102</v>
      </c>
      <c r="H16" s="392" t="s">
        <v>82</v>
      </c>
      <c r="I16" s="400">
        <v>3</v>
      </c>
      <c r="J16" s="52"/>
      <c r="K16" s="77"/>
      <c r="L16" s="77"/>
      <c r="M16" s="128"/>
      <c r="N16" s="129"/>
    </row>
    <row r="17" spans="1:17" x14ac:dyDescent="0.25">
      <c r="A17" s="457"/>
      <c r="B17" s="464">
        <v>12</v>
      </c>
      <c r="C17" s="465"/>
      <c r="D17" s="47" t="s">
        <v>129</v>
      </c>
      <c r="E17" s="6" t="s">
        <v>3</v>
      </c>
      <c r="F17" s="54">
        <v>30000</v>
      </c>
      <c r="G17" s="71" t="s">
        <v>133</v>
      </c>
      <c r="H17" s="33" t="s">
        <v>90</v>
      </c>
      <c r="I17" s="65">
        <v>2</v>
      </c>
      <c r="J17" s="77"/>
      <c r="K17" s="130"/>
      <c r="L17" s="52"/>
      <c r="M17" s="131"/>
      <c r="N17" s="132"/>
    </row>
    <row r="18" spans="1:17" x14ac:dyDescent="0.25">
      <c r="A18" s="457"/>
      <c r="B18" s="464">
        <v>13</v>
      </c>
      <c r="C18" s="465"/>
      <c r="D18" s="47" t="s">
        <v>129</v>
      </c>
      <c r="E18" s="6" t="s">
        <v>3</v>
      </c>
      <c r="F18" s="54">
        <v>50000</v>
      </c>
      <c r="G18" s="71" t="s">
        <v>134</v>
      </c>
      <c r="H18" s="33" t="s">
        <v>106</v>
      </c>
      <c r="I18" s="65">
        <v>2</v>
      </c>
      <c r="J18" s="52"/>
      <c r="K18" s="77"/>
      <c r="L18" s="52"/>
      <c r="M18" s="131"/>
      <c r="N18" s="132"/>
    </row>
    <row r="19" spans="1:17" ht="30" x14ac:dyDescent="0.25">
      <c r="A19" s="457"/>
      <c r="B19" s="464">
        <v>14</v>
      </c>
      <c r="C19" s="465"/>
      <c r="D19" s="47" t="s">
        <v>129</v>
      </c>
      <c r="E19" s="6" t="s">
        <v>3</v>
      </c>
      <c r="F19" s="54">
        <v>0</v>
      </c>
      <c r="G19" s="71" t="s">
        <v>141</v>
      </c>
      <c r="H19" s="33" t="s">
        <v>140</v>
      </c>
      <c r="I19" s="65">
        <v>1</v>
      </c>
      <c r="J19" s="52"/>
      <c r="K19" s="77"/>
      <c r="L19" s="52"/>
      <c r="M19" s="131"/>
      <c r="N19" s="132"/>
    </row>
    <row r="20" spans="1:17" ht="30" x14ac:dyDescent="0.25">
      <c r="A20" s="457"/>
      <c r="B20" s="464">
        <v>15</v>
      </c>
      <c r="C20" s="465"/>
      <c r="D20" s="276" t="s">
        <v>115</v>
      </c>
      <c r="E20" s="6" t="s">
        <v>3</v>
      </c>
      <c r="F20" s="54" t="s">
        <v>103</v>
      </c>
      <c r="G20" s="71" t="s">
        <v>117</v>
      </c>
      <c r="H20" s="33" t="s">
        <v>116</v>
      </c>
      <c r="I20" s="65">
        <v>3</v>
      </c>
      <c r="J20" s="52"/>
      <c r="K20" s="77"/>
      <c r="L20" s="77"/>
      <c r="M20" s="128"/>
      <c r="N20" s="129"/>
    </row>
    <row r="21" spans="1:17" ht="70.5" customHeight="1" thickBot="1" x14ac:dyDescent="0.3">
      <c r="A21" s="458"/>
      <c r="B21" s="464">
        <v>16</v>
      </c>
      <c r="C21" s="465"/>
      <c r="D21" s="276" t="s">
        <v>58</v>
      </c>
      <c r="E21" s="6" t="s">
        <v>3</v>
      </c>
      <c r="F21" s="54">
        <v>133800</v>
      </c>
      <c r="G21" s="62" t="s">
        <v>197</v>
      </c>
      <c r="H21" s="95" t="s">
        <v>59</v>
      </c>
      <c r="I21" s="64">
        <v>1</v>
      </c>
      <c r="J21" s="131"/>
      <c r="K21" s="52"/>
      <c r="L21" s="131"/>
      <c r="M21" s="128"/>
      <c r="N21" s="132"/>
    </row>
    <row r="22" spans="1:17" s="4" customFormat="1" ht="15.75" thickTop="1" x14ac:dyDescent="0.25">
      <c r="A22" s="456" t="s">
        <v>40</v>
      </c>
      <c r="B22" s="133" t="s">
        <v>50</v>
      </c>
      <c r="C22" s="134"/>
      <c r="D22" s="134"/>
      <c r="E22" s="19"/>
      <c r="F22" s="60">
        <f>SUM(F23:F95)</f>
        <v>14089878</v>
      </c>
      <c r="G22" s="134"/>
      <c r="H22" s="14"/>
      <c r="I22" s="26"/>
      <c r="J22" s="135"/>
      <c r="K22" s="135"/>
      <c r="L22" s="135"/>
      <c r="M22" s="135"/>
      <c r="N22" s="136"/>
    </row>
    <row r="23" spans="1:17" ht="30" x14ac:dyDescent="0.25">
      <c r="A23" s="457"/>
      <c r="B23" s="464">
        <v>17</v>
      </c>
      <c r="C23" s="465"/>
      <c r="D23" s="45" t="s">
        <v>44</v>
      </c>
      <c r="E23" s="44" t="s">
        <v>52</v>
      </c>
      <c r="F23" s="51">
        <v>955000</v>
      </c>
      <c r="G23" s="71" t="s">
        <v>51</v>
      </c>
      <c r="H23" s="96" t="s">
        <v>41</v>
      </c>
      <c r="I23" s="64">
        <v>2</v>
      </c>
      <c r="J23" s="50"/>
      <c r="K23" s="271"/>
      <c r="L23" s="137"/>
      <c r="M23" s="124"/>
      <c r="N23" s="125"/>
    </row>
    <row r="24" spans="1:17" x14ac:dyDescent="0.25">
      <c r="A24" s="457"/>
      <c r="B24" s="464">
        <v>18</v>
      </c>
      <c r="C24" s="465"/>
      <c r="D24" s="45" t="s">
        <v>78</v>
      </c>
      <c r="E24" s="44" t="s">
        <v>52</v>
      </c>
      <c r="F24" s="51">
        <v>1500000</v>
      </c>
      <c r="G24" s="71" t="s">
        <v>198</v>
      </c>
      <c r="H24" s="96" t="s">
        <v>77</v>
      </c>
      <c r="I24" s="64">
        <v>3</v>
      </c>
      <c r="J24" s="271"/>
      <c r="K24" s="50"/>
      <c r="L24" s="137"/>
      <c r="M24" s="137"/>
      <c r="N24" s="138"/>
    </row>
    <row r="25" spans="1:17" x14ac:dyDescent="0.25">
      <c r="A25" s="457"/>
      <c r="B25" s="464">
        <v>19</v>
      </c>
      <c r="C25" s="465"/>
      <c r="D25" s="45" t="s">
        <v>91</v>
      </c>
      <c r="E25" s="44" t="s">
        <v>52</v>
      </c>
      <c r="F25" s="51">
        <v>1000000</v>
      </c>
      <c r="G25" s="71" t="s">
        <v>198</v>
      </c>
      <c r="H25" s="96" t="s">
        <v>90</v>
      </c>
      <c r="I25" s="64">
        <v>3</v>
      </c>
      <c r="J25" s="271"/>
      <c r="K25" s="50"/>
      <c r="L25" s="139"/>
      <c r="M25" s="137"/>
      <c r="N25" s="138"/>
    </row>
    <row r="26" spans="1:17" x14ac:dyDescent="0.25">
      <c r="A26" s="457"/>
      <c r="B26" s="464">
        <v>20</v>
      </c>
      <c r="C26" s="465"/>
      <c r="D26" s="45" t="s">
        <v>115</v>
      </c>
      <c r="E26" s="44" t="s">
        <v>52</v>
      </c>
      <c r="F26" s="51">
        <v>1300000</v>
      </c>
      <c r="G26" s="71" t="s">
        <v>198</v>
      </c>
      <c r="H26" s="96" t="s">
        <v>116</v>
      </c>
      <c r="I26" s="64">
        <v>3</v>
      </c>
      <c r="J26" s="271"/>
      <c r="K26" s="50"/>
      <c r="L26" s="139"/>
      <c r="M26" s="137"/>
      <c r="N26" s="138"/>
    </row>
    <row r="27" spans="1:17" x14ac:dyDescent="0.25">
      <c r="A27" s="457"/>
      <c r="B27" s="464">
        <v>21</v>
      </c>
      <c r="C27" s="465"/>
      <c r="D27" s="45" t="s">
        <v>110</v>
      </c>
      <c r="E27" s="44" t="s">
        <v>52</v>
      </c>
      <c r="F27" s="51">
        <v>500000</v>
      </c>
      <c r="G27" s="71" t="s">
        <v>198</v>
      </c>
      <c r="H27" s="96" t="s">
        <v>111</v>
      </c>
      <c r="I27" s="64">
        <v>3</v>
      </c>
      <c r="J27" s="271"/>
      <c r="K27" s="50"/>
      <c r="L27" s="139"/>
      <c r="M27" s="137"/>
      <c r="N27" s="138"/>
      <c r="Q27" s="385"/>
    </row>
    <row r="28" spans="1:17" x14ac:dyDescent="0.25">
      <c r="A28" s="457"/>
      <c r="B28" s="464">
        <v>22</v>
      </c>
      <c r="C28" s="465"/>
      <c r="D28" s="45" t="s">
        <v>105</v>
      </c>
      <c r="E28" s="44" t="s">
        <v>52</v>
      </c>
      <c r="F28" s="51">
        <v>800000</v>
      </c>
      <c r="G28" s="71" t="s">
        <v>198</v>
      </c>
      <c r="H28" s="96" t="s">
        <v>106</v>
      </c>
      <c r="I28" s="64">
        <v>3</v>
      </c>
      <c r="J28" s="271"/>
      <c r="K28" s="50"/>
      <c r="L28" s="139"/>
      <c r="M28" s="137"/>
      <c r="N28" s="138"/>
      <c r="Q28" s="385"/>
    </row>
    <row r="29" spans="1:17" x14ac:dyDescent="0.25">
      <c r="A29" s="457"/>
      <c r="B29" s="464">
        <v>23</v>
      </c>
      <c r="C29" s="465"/>
      <c r="D29" s="45" t="s">
        <v>96</v>
      </c>
      <c r="E29" s="44" t="s">
        <v>52</v>
      </c>
      <c r="F29" s="51">
        <v>300000</v>
      </c>
      <c r="G29" s="71" t="s">
        <v>198</v>
      </c>
      <c r="H29" s="96" t="s">
        <v>97</v>
      </c>
      <c r="I29" s="64">
        <v>2</v>
      </c>
      <c r="J29" s="271"/>
      <c r="K29" s="78"/>
      <c r="L29" s="140"/>
      <c r="M29" s="140"/>
      <c r="N29" s="138"/>
      <c r="Q29" s="385"/>
    </row>
    <row r="30" spans="1:17" x14ac:dyDescent="0.25">
      <c r="A30" s="457"/>
      <c r="B30" s="464">
        <v>24</v>
      </c>
      <c r="C30" s="465"/>
      <c r="D30" s="45" t="s">
        <v>44</v>
      </c>
      <c r="E30" s="44" t="s">
        <v>53</v>
      </c>
      <c r="F30" s="51">
        <v>120000</v>
      </c>
      <c r="G30" s="71" t="s">
        <v>173</v>
      </c>
      <c r="H30" s="96" t="s">
        <v>41</v>
      </c>
      <c r="I30" s="198">
        <v>2</v>
      </c>
      <c r="J30" s="49"/>
      <c r="K30" s="50"/>
      <c r="L30" s="124"/>
      <c r="M30" s="124"/>
      <c r="N30" s="125"/>
      <c r="Q30" s="385"/>
    </row>
    <row r="31" spans="1:17" x14ac:dyDescent="0.25">
      <c r="A31" s="457"/>
      <c r="B31" s="464">
        <v>25</v>
      </c>
      <c r="C31" s="465"/>
      <c r="D31" s="45" t="s">
        <v>91</v>
      </c>
      <c r="E31" s="44" t="s">
        <v>53</v>
      </c>
      <c r="F31" s="51">
        <v>20000</v>
      </c>
      <c r="G31" s="71" t="s">
        <v>174</v>
      </c>
      <c r="H31" s="96" t="s">
        <v>90</v>
      </c>
      <c r="I31" s="198">
        <v>3</v>
      </c>
      <c r="J31" s="52"/>
      <c r="K31" s="77"/>
      <c r="L31" s="77"/>
      <c r="M31" s="77"/>
      <c r="N31" s="92"/>
      <c r="Q31" s="385"/>
    </row>
    <row r="32" spans="1:17" x14ac:dyDescent="0.25">
      <c r="A32" s="457"/>
      <c r="B32" s="464">
        <v>26</v>
      </c>
      <c r="C32" s="465"/>
      <c r="D32" s="45" t="s">
        <v>44</v>
      </c>
      <c r="E32" s="44" t="s">
        <v>12</v>
      </c>
      <c r="F32" s="51">
        <v>1000000</v>
      </c>
      <c r="G32" s="71" t="s">
        <v>198</v>
      </c>
      <c r="H32" s="94" t="s">
        <v>41</v>
      </c>
      <c r="I32" s="64">
        <v>2</v>
      </c>
      <c r="J32" s="52"/>
      <c r="K32" s="52"/>
      <c r="L32" s="128"/>
      <c r="M32" s="128"/>
      <c r="N32" s="129"/>
      <c r="Q32" s="385"/>
    </row>
    <row r="33" spans="1:17" s="1" customFormat="1" ht="30" x14ac:dyDescent="0.25">
      <c r="A33" s="457"/>
      <c r="B33" s="464">
        <v>27</v>
      </c>
      <c r="C33" s="465"/>
      <c r="D33" s="122" t="s">
        <v>44</v>
      </c>
      <c r="E33" s="53" t="s">
        <v>53</v>
      </c>
      <c r="F33" s="54" t="s">
        <v>103</v>
      </c>
      <c r="G33" s="48" t="s">
        <v>199</v>
      </c>
      <c r="H33" s="141" t="s">
        <v>41</v>
      </c>
      <c r="I33" s="279">
        <v>2</v>
      </c>
      <c r="J33" s="139"/>
      <c r="K33" s="49"/>
      <c r="L33" s="139"/>
      <c r="M33" s="139"/>
      <c r="N33" s="142"/>
      <c r="Q33" s="387"/>
    </row>
    <row r="34" spans="1:17" s="1" customFormat="1" x14ac:dyDescent="0.25">
      <c r="A34" s="457"/>
      <c r="B34" s="464">
        <v>28</v>
      </c>
      <c r="C34" s="465"/>
      <c r="D34" s="122" t="s">
        <v>118</v>
      </c>
      <c r="E34" s="44" t="s">
        <v>12</v>
      </c>
      <c r="F34" s="197">
        <v>50000</v>
      </c>
      <c r="G34" s="48" t="s">
        <v>120</v>
      </c>
      <c r="H34" s="141" t="s">
        <v>119</v>
      </c>
      <c r="I34" s="279"/>
      <c r="J34" s="143"/>
      <c r="K34" s="143"/>
      <c r="L34" s="143"/>
      <c r="M34" s="143"/>
      <c r="N34" s="144"/>
    </row>
    <row r="35" spans="1:17" s="1" customFormat="1" x14ac:dyDescent="0.25">
      <c r="A35" s="457"/>
      <c r="B35" s="464">
        <v>29</v>
      </c>
      <c r="C35" s="465"/>
      <c r="D35" s="122" t="s">
        <v>58</v>
      </c>
      <c r="E35" s="44" t="s">
        <v>12</v>
      </c>
      <c r="F35" s="111">
        <v>54600</v>
      </c>
      <c r="G35" s="59" t="s">
        <v>175</v>
      </c>
      <c r="H35" s="141" t="s">
        <v>59</v>
      </c>
      <c r="I35" s="279">
        <v>3</v>
      </c>
      <c r="J35" s="139"/>
      <c r="K35" s="130"/>
      <c r="L35" s="139"/>
      <c r="M35" s="49"/>
      <c r="N35" s="142"/>
    </row>
    <row r="36" spans="1:17" s="1" customFormat="1" x14ac:dyDescent="0.25">
      <c r="A36" s="457"/>
      <c r="B36" s="464">
        <v>30</v>
      </c>
      <c r="C36" s="465"/>
      <c r="D36" s="122" t="s">
        <v>58</v>
      </c>
      <c r="E36" s="44" t="s">
        <v>12</v>
      </c>
      <c r="F36" s="111">
        <v>13600</v>
      </c>
      <c r="G36" s="59" t="s">
        <v>176</v>
      </c>
      <c r="H36" s="141" t="s">
        <v>59</v>
      </c>
      <c r="I36" s="279">
        <v>3</v>
      </c>
      <c r="J36" s="139"/>
      <c r="K36" s="130"/>
      <c r="L36" s="139"/>
      <c r="M36" s="139"/>
      <c r="N36" s="145"/>
    </row>
    <row r="37" spans="1:17" s="1" customFormat="1" x14ac:dyDescent="0.25">
      <c r="A37" s="457"/>
      <c r="B37" s="464">
        <v>31</v>
      </c>
      <c r="C37" s="465"/>
      <c r="D37" s="122" t="s">
        <v>58</v>
      </c>
      <c r="E37" s="44" t="s">
        <v>12</v>
      </c>
      <c r="F37" s="111">
        <v>30300</v>
      </c>
      <c r="G37" s="59" t="s">
        <v>177</v>
      </c>
      <c r="H37" s="141" t="s">
        <v>59</v>
      </c>
      <c r="I37" s="279">
        <v>3</v>
      </c>
      <c r="J37" s="139"/>
      <c r="K37" s="130"/>
      <c r="L37" s="139"/>
      <c r="M37" s="139"/>
      <c r="N37" s="145"/>
    </row>
    <row r="38" spans="1:17" s="1" customFormat="1" x14ac:dyDescent="0.25">
      <c r="A38" s="457"/>
      <c r="B38" s="464">
        <v>32</v>
      </c>
      <c r="C38" s="465"/>
      <c r="D38" s="122" t="s">
        <v>58</v>
      </c>
      <c r="E38" s="44" t="s">
        <v>12</v>
      </c>
      <c r="F38" s="111">
        <v>115345</v>
      </c>
      <c r="G38" s="59" t="s">
        <v>178</v>
      </c>
      <c r="H38" s="141" t="s">
        <v>59</v>
      </c>
      <c r="I38" s="279">
        <v>2</v>
      </c>
      <c r="J38" s="139"/>
      <c r="K38" s="49"/>
      <c r="L38" s="139"/>
      <c r="M38" s="139"/>
      <c r="N38" s="142"/>
    </row>
    <row r="39" spans="1:17" s="1" customFormat="1" x14ac:dyDescent="0.25">
      <c r="A39" s="457"/>
      <c r="B39" s="464">
        <v>33</v>
      </c>
      <c r="C39" s="465"/>
      <c r="D39" s="122" t="s">
        <v>58</v>
      </c>
      <c r="E39" s="44" t="s">
        <v>12</v>
      </c>
      <c r="F39" s="111">
        <v>33500</v>
      </c>
      <c r="G39" s="59" t="s">
        <v>200</v>
      </c>
      <c r="H39" s="141" t="s">
        <v>59</v>
      </c>
      <c r="I39" s="279">
        <v>2</v>
      </c>
      <c r="J39" s="139"/>
      <c r="K39" s="49"/>
      <c r="L39" s="139"/>
      <c r="M39" s="139"/>
      <c r="N39" s="142"/>
    </row>
    <row r="40" spans="1:17" s="1" customFormat="1" x14ac:dyDescent="0.25">
      <c r="A40" s="457"/>
      <c r="B40" s="464">
        <v>34</v>
      </c>
      <c r="C40" s="465"/>
      <c r="D40" s="122" t="s">
        <v>58</v>
      </c>
      <c r="E40" s="44" t="s">
        <v>12</v>
      </c>
      <c r="F40" s="111">
        <v>8000</v>
      </c>
      <c r="G40" s="59" t="s">
        <v>60</v>
      </c>
      <c r="H40" s="141" t="s">
        <v>59</v>
      </c>
      <c r="I40" s="279">
        <v>3</v>
      </c>
      <c r="J40" s="139"/>
      <c r="K40" s="130"/>
      <c r="L40" s="139"/>
      <c r="M40" s="49"/>
      <c r="N40" s="142"/>
    </row>
    <row r="41" spans="1:17" s="1" customFormat="1" x14ac:dyDescent="0.25">
      <c r="A41" s="457"/>
      <c r="B41" s="464">
        <v>35</v>
      </c>
      <c r="C41" s="465"/>
      <c r="D41" s="122" t="s">
        <v>58</v>
      </c>
      <c r="E41" s="44" t="s">
        <v>12</v>
      </c>
      <c r="F41" s="111">
        <v>98395</v>
      </c>
      <c r="G41" s="59" t="s">
        <v>179</v>
      </c>
      <c r="H41" s="141" t="s">
        <v>59</v>
      </c>
      <c r="I41" s="279">
        <v>2</v>
      </c>
      <c r="J41" s="139"/>
      <c r="K41" s="49"/>
      <c r="L41" s="139"/>
      <c r="M41" s="139"/>
      <c r="N41" s="142"/>
    </row>
    <row r="42" spans="1:17" s="1" customFormat="1" x14ac:dyDescent="0.25">
      <c r="A42" s="457"/>
      <c r="B42" s="464">
        <v>36</v>
      </c>
      <c r="C42" s="465"/>
      <c r="D42" s="122" t="s">
        <v>58</v>
      </c>
      <c r="E42" s="44" t="s">
        <v>12</v>
      </c>
      <c r="F42" s="111">
        <v>18613</v>
      </c>
      <c r="G42" s="59" t="s">
        <v>180</v>
      </c>
      <c r="H42" s="141" t="s">
        <v>59</v>
      </c>
      <c r="I42" s="279">
        <v>3</v>
      </c>
      <c r="J42" s="139"/>
      <c r="K42" s="139"/>
      <c r="L42" s="139"/>
      <c r="M42" s="49"/>
      <c r="N42" s="142"/>
    </row>
    <row r="43" spans="1:17" s="1" customFormat="1" x14ac:dyDescent="0.25">
      <c r="A43" s="457"/>
      <c r="B43" s="464">
        <v>37</v>
      </c>
      <c r="C43" s="465"/>
      <c r="D43" s="122" t="s">
        <v>58</v>
      </c>
      <c r="E43" s="44" t="s">
        <v>12</v>
      </c>
      <c r="F43" s="111">
        <v>49400</v>
      </c>
      <c r="G43" s="59" t="s">
        <v>201</v>
      </c>
      <c r="H43" s="141" t="s">
        <v>59</v>
      </c>
      <c r="I43" s="279">
        <v>3</v>
      </c>
      <c r="J43" s="139"/>
      <c r="K43" s="139"/>
      <c r="L43" s="139"/>
      <c r="M43" s="49"/>
      <c r="N43" s="142"/>
    </row>
    <row r="44" spans="1:17" s="1" customFormat="1" x14ac:dyDescent="0.25">
      <c r="A44" s="457"/>
      <c r="B44" s="464">
        <v>38</v>
      </c>
      <c r="C44" s="465"/>
      <c r="D44" s="122" t="s">
        <v>58</v>
      </c>
      <c r="E44" s="44" t="s">
        <v>12</v>
      </c>
      <c r="F44" s="384">
        <v>4300</v>
      </c>
      <c r="G44" s="59" t="s">
        <v>181</v>
      </c>
      <c r="H44" s="141" t="s">
        <v>59</v>
      </c>
      <c r="I44" s="279">
        <v>3</v>
      </c>
      <c r="J44" s="139"/>
      <c r="K44" s="139"/>
      <c r="L44" s="139"/>
      <c r="M44" s="139"/>
      <c r="N44" s="145"/>
    </row>
    <row r="45" spans="1:17" s="1" customFormat="1" x14ac:dyDescent="0.25">
      <c r="A45" s="457"/>
      <c r="B45" s="464">
        <v>39</v>
      </c>
      <c r="C45" s="465"/>
      <c r="D45" s="122" t="s">
        <v>58</v>
      </c>
      <c r="E45" s="44" t="s">
        <v>12</v>
      </c>
      <c r="F45" s="384">
        <v>49000</v>
      </c>
      <c r="G45" s="59" t="s">
        <v>182</v>
      </c>
      <c r="H45" s="141" t="s">
        <v>59</v>
      </c>
      <c r="I45" s="279">
        <v>2</v>
      </c>
      <c r="J45" s="139"/>
      <c r="K45" s="139"/>
      <c r="L45" s="49"/>
      <c r="M45" s="139"/>
      <c r="N45" s="142"/>
    </row>
    <row r="46" spans="1:17" s="1" customFormat="1" x14ac:dyDescent="0.25">
      <c r="A46" s="457"/>
      <c r="B46" s="464">
        <v>40</v>
      </c>
      <c r="C46" s="465"/>
      <c r="D46" s="122" t="s">
        <v>58</v>
      </c>
      <c r="E46" s="44" t="s">
        <v>12</v>
      </c>
      <c r="F46" s="384">
        <v>33000</v>
      </c>
      <c r="G46" s="59" t="s">
        <v>61</v>
      </c>
      <c r="H46" s="141" t="s">
        <v>59</v>
      </c>
      <c r="I46" s="279">
        <v>2</v>
      </c>
      <c r="J46" s="139"/>
      <c r="K46" s="139"/>
      <c r="L46" s="49"/>
      <c r="M46" s="139"/>
      <c r="N46" s="142"/>
    </row>
    <row r="47" spans="1:17" s="1" customFormat="1" x14ac:dyDescent="0.25">
      <c r="A47" s="457"/>
      <c r="B47" s="464">
        <v>41</v>
      </c>
      <c r="C47" s="465"/>
      <c r="D47" s="122" t="s">
        <v>58</v>
      </c>
      <c r="E47" s="44" t="s">
        <v>12</v>
      </c>
      <c r="F47" s="384">
        <v>21100</v>
      </c>
      <c r="G47" s="59" t="s">
        <v>183</v>
      </c>
      <c r="H47" s="141" t="s">
        <v>59</v>
      </c>
      <c r="I47" s="279">
        <v>2</v>
      </c>
      <c r="J47" s="139"/>
      <c r="K47" s="139"/>
      <c r="L47" s="49"/>
      <c r="M47" s="139"/>
      <c r="N47" s="142"/>
    </row>
    <row r="48" spans="1:17" s="1" customFormat="1" ht="24.75" customHeight="1" x14ac:dyDescent="0.25">
      <c r="A48" s="457"/>
      <c r="B48" s="464">
        <v>42</v>
      </c>
      <c r="C48" s="465"/>
      <c r="D48" s="122" t="s">
        <v>58</v>
      </c>
      <c r="E48" s="44" t="s">
        <v>12</v>
      </c>
      <c r="F48" s="384">
        <v>45300</v>
      </c>
      <c r="G48" s="59" t="s">
        <v>62</v>
      </c>
      <c r="H48" s="141" t="s">
        <v>59</v>
      </c>
      <c r="I48" s="279">
        <v>2</v>
      </c>
      <c r="J48" s="139"/>
      <c r="K48" s="139"/>
      <c r="L48" s="49"/>
      <c r="M48" s="139"/>
      <c r="N48" s="142"/>
    </row>
    <row r="49" spans="1:14" s="1" customFormat="1" x14ac:dyDescent="0.25">
      <c r="A49" s="457"/>
      <c r="B49" s="464">
        <v>43</v>
      </c>
      <c r="C49" s="465"/>
      <c r="D49" s="122" t="s">
        <v>58</v>
      </c>
      <c r="E49" s="44" t="s">
        <v>12</v>
      </c>
      <c r="F49" s="384">
        <v>48100</v>
      </c>
      <c r="G49" s="59" t="s">
        <v>184</v>
      </c>
      <c r="H49" s="141" t="s">
        <v>59</v>
      </c>
      <c r="I49" s="279">
        <v>2</v>
      </c>
      <c r="J49" s="139"/>
      <c r="K49" s="139"/>
      <c r="L49" s="49"/>
      <c r="M49" s="139"/>
      <c r="N49" s="142"/>
    </row>
    <row r="50" spans="1:14" s="1" customFormat="1" x14ac:dyDescent="0.25">
      <c r="A50" s="457"/>
      <c r="B50" s="464">
        <v>44</v>
      </c>
      <c r="C50" s="465"/>
      <c r="D50" s="122" t="s">
        <v>58</v>
      </c>
      <c r="E50" s="44" t="s">
        <v>12</v>
      </c>
      <c r="F50" s="384">
        <v>41000</v>
      </c>
      <c r="G50" s="59" t="s">
        <v>63</v>
      </c>
      <c r="H50" s="141" t="s">
        <v>59</v>
      </c>
      <c r="I50" s="279">
        <v>3</v>
      </c>
      <c r="J50" s="139"/>
      <c r="K50" s="139"/>
      <c r="L50" s="139"/>
      <c r="M50" s="49"/>
      <c r="N50" s="142"/>
    </row>
    <row r="51" spans="1:14" s="1" customFormat="1" x14ac:dyDescent="0.25">
      <c r="A51" s="457"/>
      <c r="B51" s="464">
        <v>45</v>
      </c>
      <c r="C51" s="465"/>
      <c r="D51" s="122" t="s">
        <v>58</v>
      </c>
      <c r="E51" s="44" t="s">
        <v>12</v>
      </c>
      <c r="F51" s="384">
        <v>19800</v>
      </c>
      <c r="G51" s="59" t="s">
        <v>64</v>
      </c>
      <c r="H51" s="141" t="s">
        <v>59</v>
      </c>
      <c r="I51" s="279">
        <v>3</v>
      </c>
      <c r="J51" s="139"/>
      <c r="K51" s="139"/>
      <c r="L51" s="139"/>
      <c r="M51" s="49"/>
      <c r="N51" s="142"/>
    </row>
    <row r="52" spans="1:14" s="1" customFormat="1" x14ac:dyDescent="0.25">
      <c r="A52" s="457"/>
      <c r="B52" s="464">
        <v>46</v>
      </c>
      <c r="C52" s="465"/>
      <c r="D52" s="122" t="s">
        <v>58</v>
      </c>
      <c r="E52" s="44" t="s">
        <v>12</v>
      </c>
      <c r="F52" s="384">
        <v>16300</v>
      </c>
      <c r="G52" s="59" t="s">
        <v>65</v>
      </c>
      <c r="H52" s="141" t="s">
        <v>59</v>
      </c>
      <c r="I52" s="279">
        <v>3</v>
      </c>
      <c r="J52" s="139"/>
      <c r="K52" s="139"/>
      <c r="L52" s="139"/>
      <c r="M52" s="49"/>
      <c r="N52" s="142"/>
    </row>
    <row r="53" spans="1:14" s="1" customFormat="1" x14ac:dyDescent="0.25">
      <c r="A53" s="457"/>
      <c r="B53" s="464">
        <v>47</v>
      </c>
      <c r="C53" s="465"/>
      <c r="D53" s="122" t="s">
        <v>58</v>
      </c>
      <c r="E53" s="44" t="s">
        <v>12</v>
      </c>
      <c r="F53" s="384">
        <v>74400</v>
      </c>
      <c r="G53" s="59" t="s">
        <v>66</v>
      </c>
      <c r="H53" s="141" t="s">
        <v>59</v>
      </c>
      <c r="I53" s="279">
        <v>2</v>
      </c>
      <c r="J53" s="139"/>
      <c r="K53" s="49"/>
      <c r="L53" s="139"/>
      <c r="M53" s="139"/>
      <c r="N53" s="142"/>
    </row>
    <row r="54" spans="1:14" s="1" customFormat="1" x14ac:dyDescent="0.25">
      <c r="A54" s="457"/>
      <c r="B54" s="464">
        <v>48</v>
      </c>
      <c r="C54" s="465"/>
      <c r="D54" s="122" t="s">
        <v>58</v>
      </c>
      <c r="E54" s="44" t="s">
        <v>12</v>
      </c>
      <c r="F54" s="384">
        <v>2300</v>
      </c>
      <c r="G54" s="59" t="s">
        <v>67</v>
      </c>
      <c r="H54" s="141" t="s">
        <v>59</v>
      </c>
      <c r="I54" s="279">
        <v>3</v>
      </c>
      <c r="J54" s="139"/>
      <c r="K54" s="130"/>
      <c r="L54" s="139"/>
      <c r="M54" s="139"/>
      <c r="N54" s="145"/>
    </row>
    <row r="55" spans="1:14" s="1" customFormat="1" x14ac:dyDescent="0.25">
      <c r="A55" s="457"/>
      <c r="B55" s="464">
        <v>49</v>
      </c>
      <c r="C55" s="465"/>
      <c r="D55" s="122" t="s">
        <v>58</v>
      </c>
      <c r="E55" s="44" t="s">
        <v>12</v>
      </c>
      <c r="F55" s="384">
        <v>53700</v>
      </c>
      <c r="G55" s="59" t="s">
        <v>68</v>
      </c>
      <c r="H55" s="141" t="s">
        <v>59</v>
      </c>
      <c r="I55" s="279">
        <v>2</v>
      </c>
      <c r="J55" s="139"/>
      <c r="K55" s="49"/>
      <c r="L55" s="139"/>
      <c r="M55" s="139"/>
      <c r="N55" s="142"/>
    </row>
    <row r="56" spans="1:14" s="1" customFormat="1" x14ac:dyDescent="0.25">
      <c r="A56" s="457"/>
      <c r="B56" s="464">
        <v>50</v>
      </c>
      <c r="C56" s="465"/>
      <c r="D56" s="122" t="s">
        <v>58</v>
      </c>
      <c r="E56" s="44" t="s">
        <v>12</v>
      </c>
      <c r="F56" s="384">
        <v>16000</v>
      </c>
      <c r="G56" s="59" t="s">
        <v>69</v>
      </c>
      <c r="H56" s="141" t="s">
        <v>59</v>
      </c>
      <c r="I56" s="279">
        <v>3</v>
      </c>
      <c r="J56" s="139"/>
      <c r="K56" s="139"/>
      <c r="L56" s="139"/>
      <c r="M56" s="139"/>
      <c r="N56" s="145"/>
    </row>
    <row r="57" spans="1:14" s="1" customFormat="1" x14ac:dyDescent="0.25">
      <c r="A57" s="457"/>
      <c r="B57" s="464">
        <v>51</v>
      </c>
      <c r="C57" s="465"/>
      <c r="D57" s="122" t="s">
        <v>58</v>
      </c>
      <c r="E57" s="44" t="s">
        <v>12</v>
      </c>
      <c r="F57" s="384">
        <v>11800</v>
      </c>
      <c r="G57" s="59" t="s">
        <v>70</v>
      </c>
      <c r="H57" s="141" t="s">
        <v>59</v>
      </c>
      <c r="I57" s="279">
        <v>3</v>
      </c>
      <c r="J57" s="139"/>
      <c r="K57" s="139"/>
      <c r="L57" s="139"/>
      <c r="M57" s="139"/>
      <c r="N57" s="145"/>
    </row>
    <row r="58" spans="1:14" s="1" customFormat="1" x14ac:dyDescent="0.25">
      <c r="A58" s="457"/>
      <c r="B58" s="464">
        <v>52</v>
      </c>
      <c r="C58" s="465"/>
      <c r="D58" s="122" t="s">
        <v>58</v>
      </c>
      <c r="E58" s="44" t="s">
        <v>12</v>
      </c>
      <c r="F58" s="384">
        <v>71000</v>
      </c>
      <c r="G58" s="59" t="s">
        <v>71</v>
      </c>
      <c r="H58" s="141" t="s">
        <v>59</v>
      </c>
      <c r="I58" s="279">
        <v>2</v>
      </c>
      <c r="J58" s="139"/>
      <c r="K58" s="139"/>
      <c r="L58" s="49"/>
      <c r="M58" s="139"/>
      <c r="N58" s="142"/>
    </row>
    <row r="59" spans="1:14" s="1" customFormat="1" x14ac:dyDescent="0.25">
      <c r="A59" s="457"/>
      <c r="B59" s="464">
        <v>53</v>
      </c>
      <c r="C59" s="465"/>
      <c r="D59" s="122" t="s">
        <v>58</v>
      </c>
      <c r="E59" s="44" t="s">
        <v>12</v>
      </c>
      <c r="F59" s="384">
        <v>3600</v>
      </c>
      <c r="G59" s="59" t="s">
        <v>72</v>
      </c>
      <c r="H59" s="141" t="s">
        <v>59</v>
      </c>
      <c r="I59" s="279">
        <v>3</v>
      </c>
      <c r="J59" s="139"/>
      <c r="K59" s="139"/>
      <c r="L59" s="139"/>
      <c r="M59" s="49"/>
      <c r="N59" s="142"/>
    </row>
    <row r="60" spans="1:14" s="1" customFormat="1" x14ac:dyDescent="0.25">
      <c r="A60" s="457"/>
      <c r="B60" s="464">
        <v>54</v>
      </c>
      <c r="C60" s="465"/>
      <c r="D60" s="122" t="s">
        <v>58</v>
      </c>
      <c r="E60" s="44" t="s">
        <v>12</v>
      </c>
      <c r="F60" s="384">
        <v>36800</v>
      </c>
      <c r="G60" s="59" t="s">
        <v>73</v>
      </c>
      <c r="H60" s="141" t="s">
        <v>59</v>
      </c>
      <c r="I60" s="279">
        <v>2</v>
      </c>
      <c r="J60" s="139"/>
      <c r="K60" s="49"/>
      <c r="L60" s="139"/>
      <c r="M60" s="139"/>
      <c r="N60" s="142"/>
    </row>
    <row r="61" spans="1:14" s="1" customFormat="1" x14ac:dyDescent="0.25">
      <c r="A61" s="457"/>
      <c r="B61" s="464">
        <v>55</v>
      </c>
      <c r="C61" s="465"/>
      <c r="D61" s="122" t="s">
        <v>83</v>
      </c>
      <c r="E61" s="44" t="s">
        <v>12</v>
      </c>
      <c r="F61" s="384">
        <v>7000</v>
      </c>
      <c r="G61" s="59" t="s">
        <v>185</v>
      </c>
      <c r="H61" s="33" t="s">
        <v>82</v>
      </c>
      <c r="I61" s="279">
        <v>2</v>
      </c>
      <c r="J61" s="137"/>
      <c r="K61" s="137"/>
      <c r="L61" s="124"/>
      <c r="M61" s="139"/>
      <c r="N61" s="142"/>
    </row>
    <row r="62" spans="1:14" s="1" customFormat="1" x14ac:dyDescent="0.25">
      <c r="A62" s="457"/>
      <c r="B62" s="464">
        <v>56</v>
      </c>
      <c r="C62" s="465"/>
      <c r="D62" s="122" t="s">
        <v>83</v>
      </c>
      <c r="E62" s="44" t="s">
        <v>12</v>
      </c>
      <c r="F62" s="384">
        <v>120600</v>
      </c>
      <c r="G62" s="59" t="s">
        <v>186</v>
      </c>
      <c r="H62" s="33" t="s">
        <v>82</v>
      </c>
      <c r="I62" s="279">
        <v>2</v>
      </c>
      <c r="J62" s="137"/>
      <c r="K62" s="137"/>
      <c r="L62" s="124"/>
      <c r="M62" s="139"/>
      <c r="N62" s="142"/>
    </row>
    <row r="63" spans="1:14" s="1" customFormat="1" x14ac:dyDescent="0.25">
      <c r="A63" s="457"/>
      <c r="B63" s="464">
        <v>57</v>
      </c>
      <c r="C63" s="465"/>
      <c r="D63" s="122" t="s">
        <v>83</v>
      </c>
      <c r="E63" s="44" t="s">
        <v>12</v>
      </c>
      <c r="F63" s="384">
        <v>65800</v>
      </c>
      <c r="G63" s="59" t="s">
        <v>187</v>
      </c>
      <c r="H63" s="33" t="s">
        <v>82</v>
      </c>
      <c r="I63" s="279">
        <v>2</v>
      </c>
      <c r="J63" s="137"/>
      <c r="K63" s="137"/>
      <c r="L63" s="124"/>
      <c r="M63" s="139"/>
      <c r="N63" s="142"/>
    </row>
    <row r="64" spans="1:14" s="1" customFormat="1" x14ac:dyDescent="0.25">
      <c r="A64" s="457"/>
      <c r="B64" s="464">
        <v>58</v>
      </c>
      <c r="C64" s="465"/>
      <c r="D64" s="122" t="s">
        <v>83</v>
      </c>
      <c r="E64" s="44" t="s">
        <v>12</v>
      </c>
      <c r="F64" s="384" t="s">
        <v>84</v>
      </c>
      <c r="G64" s="59" t="s">
        <v>188</v>
      </c>
      <c r="H64" s="33" t="s">
        <v>82</v>
      </c>
      <c r="I64" s="279">
        <v>2</v>
      </c>
      <c r="J64" s="137"/>
      <c r="K64" s="137"/>
      <c r="L64" s="124"/>
      <c r="M64" s="139"/>
      <c r="N64" s="142"/>
    </row>
    <row r="65" spans="1:14" s="1" customFormat="1" ht="30" x14ac:dyDescent="0.25">
      <c r="A65" s="457"/>
      <c r="B65" s="464">
        <v>59</v>
      </c>
      <c r="C65" s="465"/>
      <c r="D65" s="122" t="s">
        <v>83</v>
      </c>
      <c r="E65" s="44" t="s">
        <v>12</v>
      </c>
      <c r="F65" s="384">
        <v>15500</v>
      </c>
      <c r="G65" s="59" t="s">
        <v>189</v>
      </c>
      <c r="H65" s="33" t="s">
        <v>82</v>
      </c>
      <c r="I65" s="279">
        <v>2</v>
      </c>
      <c r="J65" s="137"/>
      <c r="K65" s="137"/>
      <c r="L65" s="124"/>
      <c r="M65" s="139"/>
      <c r="N65" s="142"/>
    </row>
    <row r="66" spans="1:14" s="1" customFormat="1" x14ac:dyDescent="0.25">
      <c r="A66" s="457"/>
      <c r="B66" s="464">
        <v>60</v>
      </c>
      <c r="C66" s="465"/>
      <c r="D66" s="122" t="s">
        <v>83</v>
      </c>
      <c r="E66" s="44" t="s">
        <v>12</v>
      </c>
      <c r="F66" s="384">
        <v>21500</v>
      </c>
      <c r="G66" s="59" t="s">
        <v>190</v>
      </c>
      <c r="H66" s="33" t="s">
        <v>82</v>
      </c>
      <c r="I66" s="279">
        <v>2</v>
      </c>
      <c r="J66" s="137"/>
      <c r="K66" s="137"/>
      <c r="L66" s="124"/>
      <c r="M66" s="139"/>
      <c r="N66" s="142"/>
    </row>
    <row r="67" spans="1:14" s="1" customFormat="1" x14ac:dyDescent="0.25">
      <c r="A67" s="457"/>
      <c r="B67" s="464">
        <v>61</v>
      </c>
      <c r="C67" s="465"/>
      <c r="D67" s="122" t="s">
        <v>83</v>
      </c>
      <c r="E67" s="44" t="s">
        <v>12</v>
      </c>
      <c r="F67" s="384">
        <v>79900</v>
      </c>
      <c r="G67" s="59" t="s">
        <v>191</v>
      </c>
      <c r="H67" s="33" t="s">
        <v>82</v>
      </c>
      <c r="I67" s="279">
        <v>2</v>
      </c>
      <c r="J67" s="137"/>
      <c r="K67" s="137"/>
      <c r="L67" s="124"/>
      <c r="M67" s="139"/>
      <c r="N67" s="142"/>
    </row>
    <row r="68" spans="1:14" s="1" customFormat="1" x14ac:dyDescent="0.25">
      <c r="A68" s="457"/>
      <c r="B68" s="464">
        <v>62</v>
      </c>
      <c r="C68" s="465"/>
      <c r="D68" s="122" t="s">
        <v>83</v>
      </c>
      <c r="E68" s="44" t="s">
        <v>12</v>
      </c>
      <c r="F68" s="384">
        <v>244400</v>
      </c>
      <c r="G68" s="59" t="s">
        <v>192</v>
      </c>
      <c r="H68" s="33" t="s">
        <v>82</v>
      </c>
      <c r="I68" s="279">
        <v>2</v>
      </c>
      <c r="J68" s="50"/>
      <c r="K68" s="124"/>
      <c r="L68" s="137"/>
      <c r="M68" s="139"/>
      <c r="N68" s="142"/>
    </row>
    <row r="69" spans="1:14" s="1" customFormat="1" x14ac:dyDescent="0.25">
      <c r="A69" s="457"/>
      <c r="B69" s="464">
        <v>63</v>
      </c>
      <c r="C69" s="465"/>
      <c r="D69" s="122" t="s">
        <v>83</v>
      </c>
      <c r="E69" s="44" t="s">
        <v>12</v>
      </c>
      <c r="F69" s="384">
        <v>5000</v>
      </c>
      <c r="G69" s="59" t="s">
        <v>193</v>
      </c>
      <c r="H69" s="33" t="s">
        <v>82</v>
      </c>
      <c r="I69" s="279">
        <v>2</v>
      </c>
      <c r="J69" s="50"/>
      <c r="K69" s="124"/>
      <c r="L69" s="137"/>
      <c r="M69" s="139"/>
      <c r="N69" s="142"/>
    </row>
    <row r="70" spans="1:14" ht="30" x14ac:dyDescent="0.25">
      <c r="A70" s="457"/>
      <c r="B70" s="464">
        <v>64</v>
      </c>
      <c r="C70" s="465"/>
      <c r="D70" s="122" t="s">
        <v>83</v>
      </c>
      <c r="E70" s="44" t="s">
        <v>12</v>
      </c>
      <c r="F70" s="111">
        <v>2400</v>
      </c>
      <c r="G70" s="194" t="s">
        <v>86</v>
      </c>
      <c r="H70" s="39" t="s">
        <v>82</v>
      </c>
      <c r="I70" s="25"/>
      <c r="J70" s="50"/>
      <c r="K70" s="49"/>
      <c r="L70" s="16"/>
      <c r="M70" s="124"/>
      <c r="N70" s="125"/>
    </row>
    <row r="71" spans="1:14" ht="30" x14ac:dyDescent="0.25">
      <c r="A71" s="457"/>
      <c r="B71" s="464">
        <v>65</v>
      </c>
      <c r="C71" s="465"/>
      <c r="D71" s="122" t="s">
        <v>83</v>
      </c>
      <c r="E71" s="44" t="s">
        <v>12</v>
      </c>
      <c r="F71" s="111">
        <v>2400</v>
      </c>
      <c r="G71" s="194" t="s">
        <v>87</v>
      </c>
      <c r="H71" s="39" t="s">
        <v>82</v>
      </c>
      <c r="I71" s="25"/>
      <c r="J71" s="50"/>
      <c r="K71" s="49"/>
      <c r="L71" s="16"/>
      <c r="M71" s="124"/>
      <c r="N71" s="125"/>
    </row>
    <row r="72" spans="1:14" ht="30" x14ac:dyDescent="0.25">
      <c r="A72" s="457"/>
      <c r="B72" s="464">
        <v>66</v>
      </c>
      <c r="C72" s="465"/>
      <c r="D72" s="122" t="s">
        <v>83</v>
      </c>
      <c r="E72" s="44" t="s">
        <v>12</v>
      </c>
      <c r="F72" s="111">
        <v>2400</v>
      </c>
      <c r="G72" s="194" t="s">
        <v>88</v>
      </c>
      <c r="H72" s="39" t="s">
        <v>82</v>
      </c>
      <c r="I72" s="25"/>
      <c r="J72" s="50"/>
      <c r="K72" s="49"/>
      <c r="L72" s="16"/>
      <c r="M72" s="124"/>
      <c r="N72" s="125"/>
    </row>
    <row r="73" spans="1:14" ht="30" x14ac:dyDescent="0.25">
      <c r="A73" s="457"/>
      <c r="B73" s="464">
        <v>67</v>
      </c>
      <c r="C73" s="465"/>
      <c r="D73" s="122" t="s">
        <v>83</v>
      </c>
      <c r="E73" s="44" t="s">
        <v>12</v>
      </c>
      <c r="F73" s="111">
        <v>2400</v>
      </c>
      <c r="G73" s="194" t="s">
        <v>89</v>
      </c>
      <c r="H73" s="39" t="s">
        <v>82</v>
      </c>
      <c r="I73" s="25"/>
      <c r="J73" s="50"/>
      <c r="K73" s="49"/>
      <c r="L73" s="16"/>
      <c r="M73" s="124"/>
      <c r="N73" s="125"/>
    </row>
    <row r="74" spans="1:14" s="1" customFormat="1" ht="30" x14ac:dyDescent="0.25">
      <c r="A74" s="457"/>
      <c r="B74" s="464">
        <v>68</v>
      </c>
      <c r="C74" s="465"/>
      <c r="D74" s="122" t="s">
        <v>83</v>
      </c>
      <c r="E74" s="44" t="s">
        <v>53</v>
      </c>
      <c r="F74" s="384">
        <v>81000</v>
      </c>
      <c r="G74" s="71" t="s">
        <v>202</v>
      </c>
      <c r="H74" s="33" t="s">
        <v>82</v>
      </c>
      <c r="I74" s="279">
        <v>1</v>
      </c>
      <c r="J74" s="78"/>
      <c r="K74" s="140"/>
      <c r="L74" s="140"/>
      <c r="M74" s="140"/>
      <c r="N74" s="142"/>
    </row>
    <row r="75" spans="1:14" s="1" customFormat="1" ht="30" x14ac:dyDescent="0.25">
      <c r="A75" s="457"/>
      <c r="B75" s="464">
        <v>69</v>
      </c>
      <c r="C75" s="465"/>
      <c r="D75" s="122" t="s">
        <v>83</v>
      </c>
      <c r="E75" s="44" t="s">
        <v>53</v>
      </c>
      <c r="F75" s="384">
        <v>500000</v>
      </c>
      <c r="G75" s="71" t="s">
        <v>203</v>
      </c>
      <c r="H75" s="33" t="s">
        <v>82</v>
      </c>
      <c r="I75" s="279">
        <v>1</v>
      </c>
      <c r="J75" s="78"/>
      <c r="K75" s="140"/>
      <c r="L75" s="140"/>
      <c r="M75" s="140"/>
      <c r="N75" s="142"/>
    </row>
    <row r="76" spans="1:14" s="1" customFormat="1" ht="30" x14ac:dyDescent="0.25">
      <c r="A76" s="457"/>
      <c r="B76" s="464">
        <v>70</v>
      </c>
      <c r="C76" s="465"/>
      <c r="D76" s="122" t="s">
        <v>115</v>
      </c>
      <c r="E76" s="44" t="s">
        <v>12</v>
      </c>
      <c r="F76" s="102" t="s">
        <v>103</v>
      </c>
      <c r="G76" s="83" t="s">
        <v>204</v>
      </c>
      <c r="H76" s="33" t="s">
        <v>116</v>
      </c>
      <c r="I76" s="279">
        <v>2</v>
      </c>
      <c r="J76" s="50"/>
      <c r="K76" s="140"/>
      <c r="L76" s="140"/>
      <c r="M76" s="140"/>
      <c r="N76" s="146"/>
    </row>
    <row r="77" spans="1:14" s="1" customFormat="1" ht="30" x14ac:dyDescent="0.25">
      <c r="A77" s="457"/>
      <c r="B77" s="464">
        <v>71</v>
      </c>
      <c r="C77" s="465"/>
      <c r="D77" s="122" t="s">
        <v>115</v>
      </c>
      <c r="E77" s="44" t="s">
        <v>12</v>
      </c>
      <c r="F77" s="102" t="s">
        <v>103</v>
      </c>
      <c r="G77" s="83" t="s">
        <v>205</v>
      </c>
      <c r="H77" s="33" t="s">
        <v>116</v>
      </c>
      <c r="I77" s="279">
        <v>2</v>
      </c>
      <c r="J77" s="50"/>
      <c r="K77" s="140"/>
      <c r="L77" s="140"/>
      <c r="M77" s="140"/>
      <c r="N77" s="146"/>
    </row>
    <row r="78" spans="1:14" s="1" customFormat="1" x14ac:dyDescent="0.25">
      <c r="A78" s="457"/>
      <c r="B78" s="464">
        <v>72</v>
      </c>
      <c r="C78" s="465"/>
      <c r="D78" s="122" t="s">
        <v>128</v>
      </c>
      <c r="E78" s="44" t="s">
        <v>12</v>
      </c>
      <c r="F78" s="462">
        <v>945000</v>
      </c>
      <c r="G78" s="83" t="s">
        <v>127</v>
      </c>
      <c r="H78" s="33" t="s">
        <v>99</v>
      </c>
      <c r="I78" s="279">
        <v>2</v>
      </c>
      <c r="J78" s="50"/>
      <c r="K78" s="140"/>
      <c r="L78" s="139"/>
      <c r="M78" s="139"/>
      <c r="N78" s="142"/>
    </row>
    <row r="79" spans="1:14" s="1" customFormat="1" x14ac:dyDescent="0.25">
      <c r="A79" s="457"/>
      <c r="B79" s="464">
        <v>73</v>
      </c>
      <c r="C79" s="465"/>
      <c r="D79" s="122" t="s">
        <v>128</v>
      </c>
      <c r="E79" s="44" t="s">
        <v>12</v>
      </c>
      <c r="F79" s="463"/>
      <c r="G79" s="83" t="s">
        <v>206</v>
      </c>
      <c r="H79" s="33" t="s">
        <v>99</v>
      </c>
      <c r="I79" s="279">
        <v>2</v>
      </c>
      <c r="J79" s="50"/>
      <c r="K79" s="140"/>
      <c r="L79" s="139"/>
      <c r="M79" s="139"/>
      <c r="N79" s="142"/>
    </row>
    <row r="80" spans="1:14" s="1" customFormat="1" x14ac:dyDescent="0.25">
      <c r="A80" s="457"/>
      <c r="B80" s="464">
        <v>74</v>
      </c>
      <c r="C80" s="465"/>
      <c r="D80" s="122" t="s">
        <v>128</v>
      </c>
      <c r="E80" s="44" t="s">
        <v>12</v>
      </c>
      <c r="F80" s="463"/>
      <c r="G80" s="83" t="s">
        <v>219</v>
      </c>
      <c r="H80" s="33" t="s">
        <v>99</v>
      </c>
      <c r="I80" s="279">
        <v>2</v>
      </c>
      <c r="J80" s="50"/>
      <c r="K80" s="140"/>
      <c r="L80" s="139"/>
      <c r="M80" s="139"/>
      <c r="N80" s="142"/>
    </row>
    <row r="81" spans="1:14" s="1" customFormat="1" ht="30" customHeight="1" x14ac:dyDescent="0.25">
      <c r="A81" s="457"/>
      <c r="B81" s="464">
        <v>75</v>
      </c>
      <c r="C81" s="465"/>
      <c r="D81" s="122" t="s">
        <v>94</v>
      </c>
      <c r="E81" s="44" t="s">
        <v>12</v>
      </c>
      <c r="F81" s="111">
        <v>25189</v>
      </c>
      <c r="G81" s="59" t="s">
        <v>207</v>
      </c>
      <c r="H81" s="141" t="s">
        <v>95</v>
      </c>
      <c r="I81" s="279">
        <v>2</v>
      </c>
      <c r="J81" s="49"/>
      <c r="K81" s="49"/>
      <c r="L81" s="139"/>
      <c r="M81" s="139"/>
      <c r="N81" s="142"/>
    </row>
    <row r="82" spans="1:14" s="1" customFormat="1" x14ac:dyDescent="0.25">
      <c r="A82" s="457"/>
      <c r="B82" s="464">
        <v>76</v>
      </c>
      <c r="C82" s="465"/>
      <c r="D82" s="122" t="s">
        <v>94</v>
      </c>
      <c r="E82" s="44" t="s">
        <v>12</v>
      </c>
      <c r="F82" s="111">
        <v>40818</v>
      </c>
      <c r="G82" s="59" t="s">
        <v>208</v>
      </c>
      <c r="H82" s="141" t="s">
        <v>95</v>
      </c>
      <c r="I82" s="279">
        <v>2</v>
      </c>
      <c r="J82" s="50"/>
      <c r="K82" s="49"/>
      <c r="L82" s="139"/>
      <c r="M82" s="139"/>
      <c r="N82" s="142"/>
    </row>
    <row r="83" spans="1:14" s="1" customFormat="1" ht="30" x14ac:dyDescent="0.25">
      <c r="A83" s="457"/>
      <c r="B83" s="464">
        <v>77</v>
      </c>
      <c r="C83" s="465"/>
      <c r="D83" s="122" t="s">
        <v>94</v>
      </c>
      <c r="E83" s="44" t="s">
        <v>12</v>
      </c>
      <c r="F83" s="111">
        <v>127713</v>
      </c>
      <c r="G83" s="59" t="s">
        <v>209</v>
      </c>
      <c r="H83" s="141" t="s">
        <v>95</v>
      </c>
      <c r="I83" s="279">
        <v>2</v>
      </c>
      <c r="J83" s="50"/>
      <c r="K83" s="49"/>
      <c r="L83" s="139"/>
      <c r="M83" s="139"/>
      <c r="N83" s="142"/>
    </row>
    <row r="84" spans="1:14" s="1" customFormat="1" x14ac:dyDescent="0.25">
      <c r="A84" s="457"/>
      <c r="B84" s="464">
        <v>78</v>
      </c>
      <c r="C84" s="465"/>
      <c r="D84" s="122" t="s">
        <v>94</v>
      </c>
      <c r="E84" s="44" t="s">
        <v>12</v>
      </c>
      <c r="F84" s="111">
        <v>55500</v>
      </c>
      <c r="G84" s="59" t="s">
        <v>210</v>
      </c>
      <c r="H84" s="141" t="s">
        <v>95</v>
      </c>
      <c r="I84" s="279">
        <v>2</v>
      </c>
      <c r="J84" s="50"/>
      <c r="K84" s="49"/>
      <c r="L84" s="139"/>
      <c r="M84" s="139"/>
      <c r="N84" s="142"/>
    </row>
    <row r="85" spans="1:14" s="1" customFormat="1" x14ac:dyDescent="0.25">
      <c r="A85" s="457"/>
      <c r="B85" s="464">
        <v>79</v>
      </c>
      <c r="C85" s="465"/>
      <c r="D85" s="122" t="s">
        <v>94</v>
      </c>
      <c r="E85" s="44" t="s">
        <v>12</v>
      </c>
      <c r="F85" s="111">
        <v>87148</v>
      </c>
      <c r="G85" s="59" t="s">
        <v>211</v>
      </c>
      <c r="H85" s="141" t="s">
        <v>95</v>
      </c>
      <c r="I85" s="279">
        <v>2</v>
      </c>
      <c r="J85" s="50"/>
      <c r="K85" s="49"/>
      <c r="L85" s="139"/>
      <c r="M85" s="139"/>
      <c r="N85" s="142"/>
    </row>
    <row r="86" spans="1:14" s="1" customFormat="1" ht="30" x14ac:dyDescent="0.25">
      <c r="A86" s="457"/>
      <c r="B86" s="464">
        <v>80</v>
      </c>
      <c r="C86" s="465"/>
      <c r="D86" s="122" t="s">
        <v>94</v>
      </c>
      <c r="E86" s="44" t="s">
        <v>12</v>
      </c>
      <c r="F86" s="111">
        <v>136681</v>
      </c>
      <c r="G86" s="59" t="s">
        <v>212</v>
      </c>
      <c r="H86" s="141" t="s">
        <v>95</v>
      </c>
      <c r="I86" s="279">
        <v>2</v>
      </c>
      <c r="J86" s="50"/>
      <c r="K86" s="50"/>
      <c r="L86" s="49"/>
      <c r="M86" s="139"/>
      <c r="N86" s="142"/>
    </row>
    <row r="87" spans="1:14" s="1" customFormat="1" x14ac:dyDescent="0.25">
      <c r="A87" s="457"/>
      <c r="B87" s="464">
        <v>81</v>
      </c>
      <c r="C87" s="465"/>
      <c r="D87" s="122" t="s">
        <v>94</v>
      </c>
      <c r="E87" s="44" t="s">
        <v>12</v>
      </c>
      <c r="F87" s="111">
        <v>114882</v>
      </c>
      <c r="G87" s="59" t="s">
        <v>213</v>
      </c>
      <c r="H87" s="141" t="s">
        <v>95</v>
      </c>
      <c r="I87" s="279">
        <v>2</v>
      </c>
      <c r="J87" s="49"/>
      <c r="K87" s="130"/>
      <c r="L87" s="139"/>
      <c r="M87" s="139"/>
      <c r="N87" s="142"/>
    </row>
    <row r="88" spans="1:14" s="1" customFormat="1" x14ac:dyDescent="0.25">
      <c r="A88" s="457"/>
      <c r="B88" s="464">
        <v>82</v>
      </c>
      <c r="C88" s="465"/>
      <c r="D88" s="122" t="s">
        <v>94</v>
      </c>
      <c r="E88" s="44" t="s">
        <v>12</v>
      </c>
      <c r="F88" s="111">
        <v>112378</v>
      </c>
      <c r="G88" s="59" t="s">
        <v>214</v>
      </c>
      <c r="H88" s="141" t="s">
        <v>95</v>
      </c>
      <c r="I88" s="279">
        <v>2</v>
      </c>
      <c r="J88" s="50"/>
      <c r="K88" s="49"/>
      <c r="L88" s="139"/>
      <c r="M88" s="139"/>
      <c r="N88" s="142"/>
    </row>
    <row r="89" spans="1:14" s="1" customFormat="1" x14ac:dyDescent="0.25">
      <c r="A89" s="457"/>
      <c r="B89" s="464">
        <v>83</v>
      </c>
      <c r="C89" s="465"/>
      <c r="D89" s="122" t="s">
        <v>94</v>
      </c>
      <c r="E89" s="44" t="s">
        <v>12</v>
      </c>
      <c r="F89" s="111">
        <v>61665</v>
      </c>
      <c r="G89" s="59" t="s">
        <v>215</v>
      </c>
      <c r="H89" s="141" t="s">
        <v>95</v>
      </c>
      <c r="I89" s="279">
        <v>2</v>
      </c>
      <c r="J89" s="50"/>
      <c r="K89" s="50"/>
      <c r="L89" s="49"/>
      <c r="M89" s="139"/>
      <c r="N89" s="142"/>
    </row>
    <row r="90" spans="1:14" s="1" customFormat="1" x14ac:dyDescent="0.25">
      <c r="A90" s="457"/>
      <c r="B90" s="464">
        <v>84</v>
      </c>
      <c r="C90" s="465"/>
      <c r="D90" s="122" t="s">
        <v>94</v>
      </c>
      <c r="E90" s="44" t="s">
        <v>12</v>
      </c>
      <c r="F90" s="111">
        <v>63901</v>
      </c>
      <c r="G90" s="59" t="s">
        <v>216</v>
      </c>
      <c r="H90" s="141" t="s">
        <v>95</v>
      </c>
      <c r="I90" s="279">
        <v>2</v>
      </c>
      <c r="J90" s="139"/>
      <c r="K90" s="50"/>
      <c r="L90" s="49"/>
      <c r="M90" s="139"/>
      <c r="N90" s="142"/>
    </row>
    <row r="91" spans="1:14" s="1" customFormat="1" x14ac:dyDescent="0.25">
      <c r="A91" s="457"/>
      <c r="B91" s="464">
        <v>85</v>
      </c>
      <c r="C91" s="465"/>
      <c r="D91" s="122" t="s">
        <v>94</v>
      </c>
      <c r="E91" s="44" t="s">
        <v>12</v>
      </c>
      <c r="F91" s="111">
        <v>114450</v>
      </c>
      <c r="G91" s="59" t="s">
        <v>217</v>
      </c>
      <c r="H91" s="141" t="s">
        <v>95</v>
      </c>
      <c r="I91" s="279">
        <v>2</v>
      </c>
      <c r="J91" s="139"/>
      <c r="K91" s="49"/>
      <c r="L91" s="49"/>
      <c r="M91" s="139"/>
      <c r="N91" s="142"/>
    </row>
    <row r="92" spans="1:14" s="1" customFormat="1" ht="30" x14ac:dyDescent="0.25">
      <c r="A92" s="457"/>
      <c r="B92" s="464">
        <v>86</v>
      </c>
      <c r="C92" s="465"/>
      <c r="D92" s="122" t="s">
        <v>105</v>
      </c>
      <c r="E92" s="44" t="s">
        <v>12</v>
      </c>
      <c r="F92" s="102" t="s">
        <v>103</v>
      </c>
      <c r="G92" s="59" t="s">
        <v>107</v>
      </c>
      <c r="H92" s="141" t="s">
        <v>106</v>
      </c>
      <c r="I92" s="279">
        <v>3</v>
      </c>
      <c r="J92" s="139"/>
      <c r="K92" s="130"/>
      <c r="L92" s="139"/>
      <c r="M92" s="139"/>
      <c r="N92" s="145"/>
    </row>
    <row r="93" spans="1:14" s="1" customFormat="1" x14ac:dyDescent="0.25">
      <c r="A93" s="457"/>
      <c r="B93" s="464">
        <v>87</v>
      </c>
      <c r="C93" s="465"/>
      <c r="D93" s="122" t="s">
        <v>129</v>
      </c>
      <c r="E93" s="44" t="s">
        <v>12</v>
      </c>
      <c r="F93" s="384">
        <v>1000000</v>
      </c>
      <c r="G93" s="59" t="s">
        <v>135</v>
      </c>
      <c r="H93" s="141" t="s">
        <v>90</v>
      </c>
      <c r="I93" s="279">
        <v>2</v>
      </c>
      <c r="J93" s="139"/>
      <c r="K93" s="50"/>
      <c r="L93" s="49"/>
      <c r="M93" s="139"/>
      <c r="N93" s="142"/>
    </row>
    <row r="94" spans="1:14" s="1" customFormat="1" ht="30" x14ac:dyDescent="0.25">
      <c r="A94" s="457"/>
      <c r="B94" s="464">
        <v>88</v>
      </c>
      <c r="C94" s="465"/>
      <c r="D94" s="122" t="s">
        <v>129</v>
      </c>
      <c r="E94" s="44" t="s">
        <v>12</v>
      </c>
      <c r="F94" s="384">
        <v>940000</v>
      </c>
      <c r="G94" s="59" t="s">
        <v>136</v>
      </c>
      <c r="H94" s="141" t="s">
        <v>138</v>
      </c>
      <c r="I94" s="279">
        <v>3</v>
      </c>
      <c r="J94" s="139"/>
      <c r="K94" s="50"/>
      <c r="L94" s="50"/>
      <c r="M94" s="49"/>
      <c r="N94" s="142"/>
    </row>
    <row r="95" spans="1:14" s="2" customFormat="1" ht="15.75" thickBot="1" x14ac:dyDescent="0.3">
      <c r="A95" s="458"/>
      <c r="B95" s="464">
        <v>89</v>
      </c>
      <c r="C95" s="465"/>
      <c r="D95" s="122" t="s">
        <v>129</v>
      </c>
      <c r="E95" s="44" t="s">
        <v>12</v>
      </c>
      <c r="F95" s="51">
        <v>600000</v>
      </c>
      <c r="G95" s="59" t="s">
        <v>137</v>
      </c>
      <c r="H95" s="8" t="s">
        <v>95</v>
      </c>
      <c r="I95" s="65">
        <v>3</v>
      </c>
      <c r="J95" s="15"/>
      <c r="K95" s="15"/>
      <c r="L95" s="50"/>
      <c r="M95" s="50"/>
      <c r="N95" s="145"/>
    </row>
    <row r="96" spans="1:14" ht="15.75" customHeight="1" thickTop="1" x14ac:dyDescent="0.25">
      <c r="A96" s="456" t="s">
        <v>40</v>
      </c>
      <c r="B96" s="472" t="s">
        <v>19</v>
      </c>
      <c r="C96" s="473"/>
      <c r="D96" s="473"/>
      <c r="E96" s="147"/>
      <c r="F96" s="148">
        <f>SUM(F97:F107)</f>
        <v>540000</v>
      </c>
      <c r="G96" s="46"/>
      <c r="H96" s="149"/>
      <c r="I96" s="27"/>
      <c r="J96" s="18"/>
      <c r="K96" s="147"/>
      <c r="L96" s="18"/>
      <c r="M96" s="147"/>
      <c r="N96" s="150"/>
    </row>
    <row r="97" spans="1:14" s="1" customFormat="1" ht="30" x14ac:dyDescent="0.25">
      <c r="A97" s="492"/>
      <c r="B97" s="476">
        <v>90</v>
      </c>
      <c r="C97" s="465"/>
      <c r="D97" s="61" t="s">
        <v>58</v>
      </c>
      <c r="E97" s="33" t="s">
        <v>34</v>
      </c>
      <c r="F97" s="54">
        <v>50000</v>
      </c>
      <c r="G97" s="30" t="s">
        <v>74</v>
      </c>
      <c r="H97" s="122" t="s">
        <v>59</v>
      </c>
      <c r="I97" s="278">
        <v>1</v>
      </c>
      <c r="J97" s="50"/>
      <c r="K97" s="137"/>
      <c r="L97" s="50"/>
      <c r="M97" s="139"/>
      <c r="N97" s="142"/>
    </row>
    <row r="98" spans="1:14" s="1" customFormat="1" ht="30" x14ac:dyDescent="0.25">
      <c r="A98" s="492"/>
      <c r="B98" s="476">
        <v>91</v>
      </c>
      <c r="C98" s="465"/>
      <c r="D98" s="61" t="s">
        <v>91</v>
      </c>
      <c r="E98" s="33" t="s">
        <v>34</v>
      </c>
      <c r="F98" s="54">
        <v>20000</v>
      </c>
      <c r="G98" s="30" t="s">
        <v>92</v>
      </c>
      <c r="H98" s="122" t="s">
        <v>90</v>
      </c>
      <c r="I98" s="278">
        <v>1</v>
      </c>
      <c r="J98" s="78"/>
      <c r="K98" s="140"/>
      <c r="L98" s="78"/>
      <c r="M98" s="139"/>
      <c r="N98" s="142"/>
    </row>
    <row r="99" spans="1:14" s="1" customFormat="1" ht="30" x14ac:dyDescent="0.25">
      <c r="A99" s="492"/>
      <c r="B99" s="476">
        <v>92</v>
      </c>
      <c r="C99" s="465"/>
      <c r="D99" s="61" t="s">
        <v>96</v>
      </c>
      <c r="E99" s="33" t="s">
        <v>34</v>
      </c>
      <c r="F99" s="54">
        <v>50000</v>
      </c>
      <c r="G99" s="30" t="s">
        <v>92</v>
      </c>
      <c r="H99" s="122" t="s">
        <v>97</v>
      </c>
      <c r="I99" s="278">
        <v>1</v>
      </c>
      <c r="J99" s="151"/>
      <c r="K99" s="130"/>
      <c r="L99" s="130"/>
      <c r="M99" s="152"/>
      <c r="N99" s="153"/>
    </row>
    <row r="100" spans="1:14" s="1" customFormat="1" ht="30" x14ac:dyDescent="0.25">
      <c r="A100" s="492"/>
      <c r="B100" s="476">
        <v>93</v>
      </c>
      <c r="C100" s="465"/>
      <c r="D100" s="61" t="s">
        <v>98</v>
      </c>
      <c r="E100" s="33" t="s">
        <v>34</v>
      </c>
      <c r="F100" s="54">
        <v>50000</v>
      </c>
      <c r="G100" s="30" t="s">
        <v>92</v>
      </c>
      <c r="H100" s="122" t="s">
        <v>99</v>
      </c>
      <c r="I100" s="278">
        <v>1</v>
      </c>
      <c r="J100" s="154"/>
      <c r="K100" s="130"/>
      <c r="L100" s="130"/>
      <c r="M100" s="155"/>
      <c r="N100" s="156"/>
    </row>
    <row r="101" spans="1:14" s="1" customFormat="1" ht="30" x14ac:dyDescent="0.25">
      <c r="A101" s="492"/>
      <c r="B101" s="476">
        <v>94</v>
      </c>
      <c r="C101" s="465"/>
      <c r="D101" s="61" t="s">
        <v>100</v>
      </c>
      <c r="E101" s="33" t="s">
        <v>34</v>
      </c>
      <c r="F101" s="54">
        <v>50000</v>
      </c>
      <c r="G101" s="30" t="s">
        <v>92</v>
      </c>
      <c r="H101" s="122" t="s">
        <v>101</v>
      </c>
      <c r="I101" s="278">
        <v>1</v>
      </c>
      <c r="J101" s="151"/>
      <c r="K101" s="130"/>
      <c r="L101" s="130"/>
      <c r="M101" s="152"/>
      <c r="N101" s="153"/>
    </row>
    <row r="102" spans="1:14" s="1" customFormat="1" ht="30" x14ac:dyDescent="0.25">
      <c r="A102" s="492"/>
      <c r="B102" s="476">
        <v>95</v>
      </c>
      <c r="C102" s="465"/>
      <c r="D102" s="61" t="s">
        <v>83</v>
      </c>
      <c r="E102" s="33" t="s">
        <v>34</v>
      </c>
      <c r="F102" s="54">
        <v>80000</v>
      </c>
      <c r="G102" s="30" t="s">
        <v>308</v>
      </c>
      <c r="H102" s="122" t="s">
        <v>82</v>
      </c>
      <c r="I102" s="278">
        <v>1</v>
      </c>
      <c r="J102" s="151"/>
      <c r="K102" s="157"/>
      <c r="L102" s="157"/>
      <c r="M102" s="152"/>
      <c r="N102" s="158"/>
    </row>
    <row r="103" spans="1:14" s="1" customFormat="1" ht="30" x14ac:dyDescent="0.25">
      <c r="A103" s="492"/>
      <c r="B103" s="476">
        <v>96</v>
      </c>
      <c r="C103" s="465"/>
      <c r="D103" s="61" t="s">
        <v>105</v>
      </c>
      <c r="E103" s="33" t="s">
        <v>34</v>
      </c>
      <c r="F103" s="54">
        <v>50000</v>
      </c>
      <c r="G103" s="30" t="s">
        <v>92</v>
      </c>
      <c r="H103" s="122" t="s">
        <v>106</v>
      </c>
      <c r="I103" s="278">
        <v>1</v>
      </c>
      <c r="J103" s="151"/>
      <c r="K103" s="130"/>
      <c r="L103" s="157"/>
      <c r="M103" s="155"/>
      <c r="N103" s="159"/>
    </row>
    <row r="104" spans="1:14" s="1" customFormat="1" ht="30" x14ac:dyDescent="0.25">
      <c r="A104" s="492"/>
      <c r="B104" s="476">
        <v>97</v>
      </c>
      <c r="C104" s="465"/>
      <c r="D104" s="61" t="s">
        <v>110</v>
      </c>
      <c r="E104" s="33" t="s">
        <v>34</v>
      </c>
      <c r="F104" s="54">
        <v>30000</v>
      </c>
      <c r="G104" s="30" t="s">
        <v>218</v>
      </c>
      <c r="H104" s="122" t="s">
        <v>111</v>
      </c>
      <c r="I104" s="278">
        <v>1</v>
      </c>
      <c r="J104" s="130"/>
      <c r="K104" s="157"/>
      <c r="L104" s="130"/>
      <c r="M104" s="155"/>
      <c r="N104" s="159"/>
    </row>
    <row r="105" spans="1:14" s="1" customFormat="1" ht="30" x14ac:dyDescent="0.25">
      <c r="A105" s="492"/>
      <c r="B105" s="476">
        <v>98</v>
      </c>
      <c r="C105" s="465"/>
      <c r="D105" s="61" t="s">
        <v>110</v>
      </c>
      <c r="E105" s="33" t="s">
        <v>34</v>
      </c>
      <c r="F105" s="54">
        <v>40000</v>
      </c>
      <c r="G105" s="30" t="s">
        <v>92</v>
      </c>
      <c r="H105" s="122" t="s">
        <v>111</v>
      </c>
      <c r="I105" s="278">
        <v>1</v>
      </c>
      <c r="J105" s="151"/>
      <c r="K105" s="130"/>
      <c r="L105" s="157"/>
      <c r="M105" s="157"/>
      <c r="N105" s="159"/>
    </row>
    <row r="106" spans="1:14" s="1" customFormat="1" ht="30" x14ac:dyDescent="0.25">
      <c r="A106" s="492"/>
      <c r="B106" s="476">
        <v>99</v>
      </c>
      <c r="C106" s="465"/>
      <c r="D106" s="61" t="s">
        <v>94</v>
      </c>
      <c r="E106" s="33" t="s">
        <v>34</v>
      </c>
      <c r="F106" s="54">
        <v>20000</v>
      </c>
      <c r="G106" s="30" t="s">
        <v>92</v>
      </c>
      <c r="H106" s="122" t="s">
        <v>95</v>
      </c>
      <c r="I106" s="278">
        <v>1</v>
      </c>
      <c r="J106" s="154"/>
      <c r="K106" s="155"/>
      <c r="L106" s="151"/>
      <c r="M106" s="155"/>
      <c r="N106" s="159"/>
    </row>
    <row r="107" spans="1:14" s="1" customFormat="1" ht="30.75" thickBot="1" x14ac:dyDescent="0.3">
      <c r="A107" s="493"/>
      <c r="B107" s="476">
        <v>100</v>
      </c>
      <c r="C107" s="465"/>
      <c r="D107" s="45" t="s">
        <v>44</v>
      </c>
      <c r="E107" s="33" t="s">
        <v>34</v>
      </c>
      <c r="F107" s="51">
        <v>100000</v>
      </c>
      <c r="G107" s="30" t="s">
        <v>47</v>
      </c>
      <c r="H107" s="59" t="s">
        <v>41</v>
      </c>
      <c r="I107" s="278">
        <v>1</v>
      </c>
      <c r="J107" s="155"/>
      <c r="K107" s="160"/>
      <c r="L107" s="160"/>
      <c r="M107" s="151"/>
      <c r="N107" s="159"/>
    </row>
    <row r="108" spans="1:14" ht="15.75" thickTop="1" x14ac:dyDescent="0.25">
      <c r="A108" s="456" t="s">
        <v>40</v>
      </c>
      <c r="B108" s="43" t="s">
        <v>244</v>
      </c>
      <c r="C108" s="12"/>
      <c r="D108" s="12"/>
      <c r="E108" s="147"/>
      <c r="F108" s="19">
        <f>SUM(F109:F121)</f>
        <v>7870700</v>
      </c>
      <c r="G108" s="12"/>
      <c r="H108" s="147"/>
      <c r="I108" s="26"/>
      <c r="J108" s="147"/>
      <c r="K108" s="147"/>
      <c r="L108" s="147"/>
      <c r="M108" s="147"/>
      <c r="N108" s="150"/>
    </row>
    <row r="109" spans="1:14" s="70" customFormat="1" ht="30" x14ac:dyDescent="0.25">
      <c r="A109" s="492"/>
      <c r="B109" s="464">
        <v>101</v>
      </c>
      <c r="C109" s="465"/>
      <c r="D109" s="69" t="s">
        <v>78</v>
      </c>
      <c r="E109" s="71" t="s">
        <v>76</v>
      </c>
      <c r="F109" s="72" t="s">
        <v>103</v>
      </c>
      <c r="G109" s="73" t="s">
        <v>220</v>
      </c>
      <c r="H109" s="94" t="s">
        <v>77</v>
      </c>
      <c r="I109" s="65">
        <v>3</v>
      </c>
      <c r="J109" s="50"/>
      <c r="K109" s="124"/>
      <c r="L109" s="124"/>
      <c r="M109" s="137"/>
      <c r="N109" s="138"/>
    </row>
    <row r="110" spans="1:14" s="70" customFormat="1" ht="30" x14ac:dyDescent="0.25">
      <c r="A110" s="492"/>
      <c r="B110" s="464">
        <v>102</v>
      </c>
      <c r="C110" s="465"/>
      <c r="D110" s="69" t="s">
        <v>83</v>
      </c>
      <c r="E110" s="71" t="s">
        <v>76</v>
      </c>
      <c r="F110" s="384">
        <v>122200</v>
      </c>
      <c r="G110" s="59" t="s">
        <v>221</v>
      </c>
      <c r="H110" s="94" t="s">
        <v>82</v>
      </c>
      <c r="I110" s="65">
        <v>2</v>
      </c>
      <c r="J110" s="137"/>
      <c r="K110" s="124"/>
      <c r="L110" s="124"/>
      <c r="M110" s="139"/>
      <c r="N110" s="142"/>
    </row>
    <row r="111" spans="1:14" s="70" customFormat="1" ht="30" x14ac:dyDescent="0.25">
      <c r="A111" s="492"/>
      <c r="B111" s="464">
        <v>103</v>
      </c>
      <c r="C111" s="465"/>
      <c r="D111" s="69" t="s">
        <v>83</v>
      </c>
      <c r="E111" s="71" t="s">
        <v>76</v>
      </c>
      <c r="F111" s="384">
        <v>272600</v>
      </c>
      <c r="G111" s="59" t="s">
        <v>223</v>
      </c>
      <c r="H111" s="94" t="s">
        <v>82</v>
      </c>
      <c r="I111" s="65">
        <v>2</v>
      </c>
      <c r="J111" s="137"/>
      <c r="K111" s="137"/>
      <c r="L111" s="124"/>
      <c r="M111" s="139"/>
      <c r="N111" s="142"/>
    </row>
    <row r="112" spans="1:14" s="70" customFormat="1" ht="30" x14ac:dyDescent="0.25">
      <c r="A112" s="492"/>
      <c r="B112" s="464">
        <v>104</v>
      </c>
      <c r="C112" s="465"/>
      <c r="D112" s="69" t="s">
        <v>83</v>
      </c>
      <c r="E112" s="71" t="s">
        <v>76</v>
      </c>
      <c r="F112" s="384">
        <v>220900</v>
      </c>
      <c r="G112" s="59" t="s">
        <v>222</v>
      </c>
      <c r="H112" s="94" t="s">
        <v>82</v>
      </c>
      <c r="I112" s="65">
        <v>2</v>
      </c>
      <c r="J112" s="137"/>
      <c r="K112" s="137"/>
      <c r="L112" s="124"/>
      <c r="M112" s="139"/>
      <c r="N112" s="142"/>
    </row>
    <row r="113" spans="1:14" s="70" customFormat="1" ht="30" x14ac:dyDescent="0.25">
      <c r="A113" s="492"/>
      <c r="B113" s="464">
        <v>105</v>
      </c>
      <c r="C113" s="465"/>
      <c r="D113" s="69" t="s">
        <v>83</v>
      </c>
      <c r="E113" s="71" t="s">
        <v>76</v>
      </c>
      <c r="F113" s="384">
        <v>183700</v>
      </c>
      <c r="G113" s="59" t="s">
        <v>224</v>
      </c>
      <c r="H113" s="94" t="s">
        <v>82</v>
      </c>
      <c r="I113" s="65">
        <v>2</v>
      </c>
      <c r="J113" s="137"/>
      <c r="K113" s="137"/>
      <c r="L113" s="124"/>
      <c r="M113" s="139"/>
      <c r="N113" s="142"/>
    </row>
    <row r="114" spans="1:14" s="70" customFormat="1" ht="30" x14ac:dyDescent="0.25">
      <c r="A114" s="492"/>
      <c r="B114" s="464">
        <v>106</v>
      </c>
      <c r="C114" s="465"/>
      <c r="D114" s="69" t="s">
        <v>83</v>
      </c>
      <c r="E114" s="71" t="s">
        <v>76</v>
      </c>
      <c r="F114" s="384">
        <v>211500</v>
      </c>
      <c r="G114" s="59" t="s">
        <v>225</v>
      </c>
      <c r="H114" s="94" t="s">
        <v>82</v>
      </c>
      <c r="I114" s="65">
        <v>2</v>
      </c>
      <c r="J114" s="139"/>
      <c r="K114" s="139"/>
      <c r="L114" s="137"/>
      <c r="M114" s="139"/>
      <c r="N114" s="142"/>
    </row>
    <row r="115" spans="1:14" s="70" customFormat="1" ht="30" x14ac:dyDescent="0.25">
      <c r="A115" s="492"/>
      <c r="B115" s="464">
        <v>107</v>
      </c>
      <c r="C115" s="465"/>
      <c r="D115" s="69" t="s">
        <v>83</v>
      </c>
      <c r="E115" s="71" t="s">
        <v>76</v>
      </c>
      <c r="F115" s="384">
        <v>117500</v>
      </c>
      <c r="G115" s="59" t="s">
        <v>226</v>
      </c>
      <c r="H115" s="94" t="s">
        <v>82</v>
      </c>
      <c r="I115" s="65">
        <v>2</v>
      </c>
      <c r="J115" s="50"/>
      <c r="K115" s="139"/>
      <c r="L115" s="137"/>
      <c r="M115" s="139"/>
      <c r="N115" s="142"/>
    </row>
    <row r="116" spans="1:14" s="70" customFormat="1" ht="30" x14ac:dyDescent="0.25">
      <c r="A116" s="492"/>
      <c r="B116" s="464">
        <v>108</v>
      </c>
      <c r="C116" s="465"/>
      <c r="D116" s="69" t="s">
        <v>83</v>
      </c>
      <c r="E116" s="71" t="s">
        <v>76</v>
      </c>
      <c r="F116" s="384">
        <v>112800</v>
      </c>
      <c r="G116" s="59" t="s">
        <v>227</v>
      </c>
      <c r="H116" s="94" t="s">
        <v>82</v>
      </c>
      <c r="I116" s="65">
        <v>2</v>
      </c>
      <c r="J116" s="50"/>
      <c r="K116" s="139"/>
      <c r="L116" s="139"/>
      <c r="M116" s="137"/>
      <c r="N116" s="142"/>
    </row>
    <row r="117" spans="1:14" s="70" customFormat="1" ht="30" x14ac:dyDescent="0.25">
      <c r="A117" s="492"/>
      <c r="B117" s="464">
        <v>109</v>
      </c>
      <c r="C117" s="465"/>
      <c r="D117" s="69" t="s">
        <v>83</v>
      </c>
      <c r="E117" s="71" t="s">
        <v>76</v>
      </c>
      <c r="F117" s="384">
        <v>192700</v>
      </c>
      <c r="G117" s="59" t="s">
        <v>227</v>
      </c>
      <c r="H117" s="94" t="s">
        <v>82</v>
      </c>
      <c r="I117" s="65">
        <v>2</v>
      </c>
      <c r="J117" s="50"/>
      <c r="K117" s="124"/>
      <c r="L117" s="139"/>
      <c r="M117" s="137"/>
      <c r="N117" s="142"/>
    </row>
    <row r="118" spans="1:14" s="70" customFormat="1" ht="30" x14ac:dyDescent="0.25">
      <c r="A118" s="492"/>
      <c r="B118" s="464">
        <v>110</v>
      </c>
      <c r="C118" s="465"/>
      <c r="D118" s="69" t="s">
        <v>83</v>
      </c>
      <c r="E118" s="71" t="s">
        <v>76</v>
      </c>
      <c r="F118" s="384">
        <v>36800</v>
      </c>
      <c r="G118" s="59" t="s">
        <v>228</v>
      </c>
      <c r="H118" s="94" t="s">
        <v>82</v>
      </c>
      <c r="I118" s="65">
        <v>2</v>
      </c>
      <c r="J118" s="137"/>
      <c r="K118" s="124"/>
      <c r="L118" s="124"/>
      <c r="M118" s="139"/>
      <c r="N118" s="142"/>
    </row>
    <row r="119" spans="1:14" s="70" customFormat="1" ht="30" x14ac:dyDescent="0.25">
      <c r="A119" s="492"/>
      <c r="B119" s="464">
        <v>111</v>
      </c>
      <c r="C119" s="465"/>
      <c r="D119" s="120" t="s">
        <v>129</v>
      </c>
      <c r="E119" s="71" t="s">
        <v>76</v>
      </c>
      <c r="F119" s="51">
        <v>400000</v>
      </c>
      <c r="G119" s="59" t="s">
        <v>130</v>
      </c>
      <c r="H119" s="94" t="s">
        <v>116</v>
      </c>
      <c r="I119" s="65">
        <v>2</v>
      </c>
      <c r="J119" s="50"/>
      <c r="K119" s="124"/>
      <c r="L119" s="137"/>
      <c r="M119" s="271"/>
      <c r="N119" s="142"/>
    </row>
    <row r="120" spans="1:14" s="70" customFormat="1" ht="30" x14ac:dyDescent="0.25">
      <c r="A120" s="492"/>
      <c r="B120" s="464">
        <v>112</v>
      </c>
      <c r="C120" s="465"/>
      <c r="D120" s="120" t="s">
        <v>129</v>
      </c>
      <c r="E120" s="271"/>
      <c r="F120" s="51">
        <v>3500000</v>
      </c>
      <c r="G120" s="59" t="s">
        <v>131</v>
      </c>
      <c r="H120" s="94" t="s">
        <v>132</v>
      </c>
      <c r="I120" s="65">
        <v>2</v>
      </c>
      <c r="J120" s="50"/>
      <c r="K120" s="140"/>
      <c r="L120" s="140"/>
      <c r="M120" s="137"/>
      <c r="N120" s="138"/>
    </row>
    <row r="121" spans="1:14" s="70" customFormat="1" ht="30.75" thickBot="1" x14ac:dyDescent="0.3">
      <c r="A121" s="493"/>
      <c r="B121" s="464">
        <v>113</v>
      </c>
      <c r="C121" s="465"/>
      <c r="D121" s="120" t="s">
        <v>129</v>
      </c>
      <c r="E121" s="71" t="s">
        <v>76</v>
      </c>
      <c r="F121" s="51">
        <v>2500000</v>
      </c>
      <c r="G121" s="73" t="s">
        <v>139</v>
      </c>
      <c r="H121" s="94" t="s">
        <v>82</v>
      </c>
      <c r="I121" s="65">
        <v>2</v>
      </c>
      <c r="J121" s="78"/>
      <c r="K121" s="124"/>
      <c r="L121" s="124"/>
      <c r="M121" s="139"/>
      <c r="N121" s="142"/>
    </row>
    <row r="122" spans="1:14" ht="17.45" customHeight="1" thickTop="1" x14ac:dyDescent="0.25">
      <c r="A122" s="474" t="s">
        <v>40</v>
      </c>
      <c r="B122" s="43" t="s">
        <v>23</v>
      </c>
      <c r="C122" s="12"/>
      <c r="D122" s="12"/>
      <c r="E122" s="19"/>
      <c r="F122" s="19">
        <f>SUM(F123:F129)</f>
        <v>200000</v>
      </c>
      <c r="G122" s="12"/>
      <c r="H122" s="14"/>
      <c r="I122" s="26"/>
      <c r="J122" s="147"/>
      <c r="K122" s="147"/>
      <c r="L122" s="147"/>
      <c r="M122" s="147"/>
      <c r="N122" s="150"/>
    </row>
    <row r="123" spans="1:14" s="35" customFormat="1" x14ac:dyDescent="0.25">
      <c r="A123" s="475"/>
      <c r="B123" s="477">
        <v>114</v>
      </c>
      <c r="C123" s="465"/>
      <c r="D123" s="44" t="s">
        <v>78</v>
      </c>
      <c r="E123" s="71" t="s">
        <v>36</v>
      </c>
      <c r="F123" s="51">
        <v>30000</v>
      </c>
      <c r="G123" s="75" t="s">
        <v>39</v>
      </c>
      <c r="H123" s="97" t="s">
        <v>77</v>
      </c>
      <c r="I123" s="38">
        <v>3</v>
      </c>
      <c r="J123" s="37"/>
      <c r="K123" s="74"/>
      <c r="L123" s="74"/>
      <c r="M123" s="74"/>
      <c r="N123" s="76"/>
    </row>
    <row r="124" spans="1:14" s="35" customFormat="1" x14ac:dyDescent="0.25">
      <c r="A124" s="475"/>
      <c r="B124" s="477">
        <v>115</v>
      </c>
      <c r="C124" s="465"/>
      <c r="D124" s="44" t="s">
        <v>91</v>
      </c>
      <c r="E124" s="71" t="s">
        <v>36</v>
      </c>
      <c r="F124" s="51">
        <v>20000</v>
      </c>
      <c r="G124" s="75" t="s">
        <v>39</v>
      </c>
      <c r="H124" s="97" t="s">
        <v>90</v>
      </c>
      <c r="I124" s="38">
        <v>3</v>
      </c>
      <c r="J124" s="37"/>
      <c r="K124" s="74"/>
      <c r="L124" s="74"/>
      <c r="M124" s="74"/>
      <c r="N124" s="76"/>
    </row>
    <row r="125" spans="1:14" s="35" customFormat="1" ht="30" x14ac:dyDescent="0.25">
      <c r="A125" s="475"/>
      <c r="B125" s="478">
        <v>116</v>
      </c>
      <c r="C125" s="467"/>
      <c r="D125" s="393" t="s">
        <v>94</v>
      </c>
      <c r="E125" s="394" t="s">
        <v>307</v>
      </c>
      <c r="F125" s="395">
        <v>30000</v>
      </c>
      <c r="G125" s="396" t="s">
        <v>39</v>
      </c>
      <c r="H125" s="397" t="s">
        <v>95</v>
      </c>
      <c r="I125" s="38">
        <v>3</v>
      </c>
      <c r="J125" s="37"/>
      <c r="K125" s="74"/>
      <c r="L125" s="74"/>
      <c r="M125" s="74"/>
      <c r="N125" s="76"/>
    </row>
    <row r="126" spans="1:14" s="35" customFormat="1" x14ac:dyDescent="0.25">
      <c r="A126" s="475"/>
      <c r="B126" s="477">
        <v>117</v>
      </c>
      <c r="C126" s="465"/>
      <c r="D126" s="44" t="s">
        <v>96</v>
      </c>
      <c r="E126" s="71" t="s">
        <v>36</v>
      </c>
      <c r="F126" s="51">
        <v>30000</v>
      </c>
      <c r="G126" s="75" t="s">
        <v>39</v>
      </c>
      <c r="H126" s="97" t="s">
        <v>97</v>
      </c>
      <c r="I126" s="38">
        <v>3</v>
      </c>
      <c r="J126" s="37"/>
      <c r="K126" s="74"/>
      <c r="L126" s="74"/>
      <c r="M126" s="79"/>
      <c r="N126" s="80"/>
    </row>
    <row r="127" spans="1:14" s="35" customFormat="1" x14ac:dyDescent="0.25">
      <c r="A127" s="475"/>
      <c r="B127" s="477">
        <v>118</v>
      </c>
      <c r="C127" s="465"/>
      <c r="D127" s="44" t="s">
        <v>110</v>
      </c>
      <c r="E127" s="71" t="s">
        <v>36</v>
      </c>
      <c r="F127" s="51">
        <v>30000</v>
      </c>
      <c r="G127" s="75" t="s">
        <v>39</v>
      </c>
      <c r="H127" s="97" t="s">
        <v>111</v>
      </c>
      <c r="I127" s="38">
        <v>3</v>
      </c>
      <c r="J127" s="37"/>
      <c r="K127" s="74"/>
      <c r="L127" s="74"/>
      <c r="M127" s="79"/>
      <c r="N127" s="80"/>
    </row>
    <row r="128" spans="1:14" s="35" customFormat="1" x14ac:dyDescent="0.25">
      <c r="A128" s="475"/>
      <c r="B128" s="477">
        <v>119</v>
      </c>
      <c r="C128" s="465"/>
      <c r="D128" s="44" t="s">
        <v>115</v>
      </c>
      <c r="E128" s="71" t="s">
        <v>36</v>
      </c>
      <c r="F128" s="51">
        <v>30000</v>
      </c>
      <c r="G128" s="75" t="s">
        <v>39</v>
      </c>
      <c r="H128" s="97" t="s">
        <v>116</v>
      </c>
      <c r="I128" s="38">
        <v>3</v>
      </c>
      <c r="J128" s="37"/>
      <c r="K128" s="74"/>
      <c r="L128" s="74"/>
      <c r="M128" s="79"/>
      <c r="N128" s="80"/>
    </row>
    <row r="129" spans="1:14" s="35" customFormat="1" ht="30.75" thickBot="1" x14ac:dyDescent="0.3">
      <c r="A129" s="475"/>
      <c r="B129" s="478">
        <v>120</v>
      </c>
      <c r="C129" s="467"/>
      <c r="D129" s="393" t="s">
        <v>105</v>
      </c>
      <c r="E129" s="394" t="s">
        <v>307</v>
      </c>
      <c r="F129" s="395">
        <v>30000</v>
      </c>
      <c r="G129" s="396" t="s">
        <v>39</v>
      </c>
      <c r="H129" s="397" t="s">
        <v>106</v>
      </c>
      <c r="I129" s="38">
        <v>3</v>
      </c>
      <c r="J129" s="37"/>
      <c r="K129" s="74"/>
      <c r="L129" s="74"/>
      <c r="M129" s="74"/>
      <c r="N129" s="80"/>
    </row>
    <row r="130" spans="1:14" s="4" customFormat="1" ht="15.75" thickTop="1" x14ac:dyDescent="0.25">
      <c r="A130" s="470" t="s">
        <v>40</v>
      </c>
      <c r="B130" s="43" t="s">
        <v>21</v>
      </c>
      <c r="C130" s="12"/>
      <c r="D130" s="12"/>
      <c r="E130" s="19"/>
      <c r="F130" s="19">
        <f>SUM(F131)</f>
        <v>780000</v>
      </c>
      <c r="G130" s="12"/>
      <c r="H130" s="14"/>
      <c r="I130" s="26"/>
      <c r="J130" s="161"/>
      <c r="K130" s="161"/>
      <c r="L130" s="161"/>
      <c r="M130" s="161"/>
      <c r="N130" s="162"/>
    </row>
    <row r="131" spans="1:14" ht="38.85" customHeight="1" thickBot="1" x14ac:dyDescent="0.3">
      <c r="A131" s="471"/>
      <c r="B131" s="460">
        <v>121</v>
      </c>
      <c r="C131" s="461"/>
      <c r="D131" s="40" t="s">
        <v>129</v>
      </c>
      <c r="E131" s="90" t="s">
        <v>5</v>
      </c>
      <c r="F131" s="112">
        <v>780000</v>
      </c>
      <c r="G131" s="82" t="s">
        <v>35</v>
      </c>
      <c r="H131" s="110" t="s">
        <v>230</v>
      </c>
      <c r="I131" s="274">
        <v>1</v>
      </c>
      <c r="J131" s="163"/>
      <c r="K131" s="163"/>
      <c r="L131" s="163"/>
      <c r="M131" s="163"/>
      <c r="N131" s="91"/>
    </row>
    <row r="132" spans="1:14" s="121" customFormat="1" ht="15.75" thickTop="1" x14ac:dyDescent="0.25">
      <c r="A132" s="456" t="s">
        <v>40</v>
      </c>
      <c r="B132" s="57" t="s">
        <v>234</v>
      </c>
      <c r="C132" s="58"/>
      <c r="D132" s="58"/>
      <c r="E132" s="58"/>
      <c r="F132" s="60">
        <f>SUM(F133:F135)</f>
        <v>330000</v>
      </c>
      <c r="G132" s="55"/>
      <c r="H132" s="56"/>
      <c r="I132" s="17"/>
      <c r="J132" s="18"/>
      <c r="K132" s="18"/>
      <c r="L132" s="147"/>
      <c r="M132" s="147"/>
      <c r="N132" s="150"/>
    </row>
    <row r="133" spans="1:14" s="121" customFormat="1" ht="30" x14ac:dyDescent="0.25">
      <c r="A133" s="457"/>
      <c r="B133" s="459">
        <v>122</v>
      </c>
      <c r="C133" s="445"/>
      <c r="D133" s="53" t="s">
        <v>105</v>
      </c>
      <c r="E133" s="53" t="s">
        <v>235</v>
      </c>
      <c r="F133" s="384" t="s">
        <v>103</v>
      </c>
      <c r="G133" s="71" t="s">
        <v>109</v>
      </c>
      <c r="H133" s="98" t="s">
        <v>106</v>
      </c>
      <c r="I133" s="81">
        <v>1</v>
      </c>
      <c r="J133" s="50"/>
      <c r="K133" s="78"/>
      <c r="L133" s="139"/>
      <c r="M133" s="139"/>
      <c r="N133" s="142"/>
    </row>
    <row r="134" spans="1:14" s="121" customFormat="1" ht="90" x14ac:dyDescent="0.25">
      <c r="A134" s="457"/>
      <c r="B134" s="459">
        <v>123</v>
      </c>
      <c r="C134" s="445"/>
      <c r="D134" s="53" t="s">
        <v>129</v>
      </c>
      <c r="E134" s="53" t="s">
        <v>235</v>
      </c>
      <c r="F134" s="384">
        <v>300000</v>
      </c>
      <c r="G134" s="93" t="s">
        <v>142</v>
      </c>
      <c r="H134" s="199" t="s">
        <v>231</v>
      </c>
      <c r="I134" s="81">
        <v>1</v>
      </c>
      <c r="J134" s="78"/>
      <c r="K134" s="78"/>
      <c r="L134" s="78"/>
      <c r="M134" s="78"/>
      <c r="N134" s="104"/>
    </row>
    <row r="135" spans="1:14" s="130" customFormat="1" ht="15.75" thickBot="1" x14ac:dyDescent="0.3">
      <c r="A135" s="458"/>
      <c r="B135" s="459">
        <v>124</v>
      </c>
      <c r="C135" s="445"/>
      <c r="D135" s="59" t="s">
        <v>44</v>
      </c>
      <c r="E135" s="53" t="s">
        <v>235</v>
      </c>
      <c r="F135" s="54">
        <v>30000</v>
      </c>
      <c r="G135" s="59" t="s">
        <v>57</v>
      </c>
      <c r="H135" s="62" t="s">
        <v>41</v>
      </c>
      <c r="I135" s="63">
        <v>1</v>
      </c>
      <c r="J135" s="167"/>
      <c r="K135" s="168"/>
      <c r="L135" s="168"/>
      <c r="M135" s="168"/>
      <c r="N135" s="91"/>
    </row>
    <row r="136" spans="1:14" s="11" customFormat="1" ht="17.25" thickTop="1" thickBot="1" x14ac:dyDescent="0.3">
      <c r="A136" s="468" t="s">
        <v>38</v>
      </c>
      <c r="B136" s="469"/>
      <c r="C136" s="469"/>
      <c r="D136" s="469"/>
      <c r="E136" s="469"/>
      <c r="F136" s="164">
        <f>SUM(F132,F130,F122,F108,F5,F96,F22)</f>
        <v>24699378</v>
      </c>
      <c r="G136" s="165"/>
      <c r="H136" s="166"/>
      <c r="I136" s="28"/>
      <c r="J136" s="166"/>
      <c r="K136" s="166"/>
      <c r="L136" s="166"/>
      <c r="M136" s="166"/>
      <c r="N136" s="166"/>
    </row>
    <row r="137" spans="1:14" ht="15.75" thickTop="1" x14ac:dyDescent="0.25">
      <c r="I137" s="103"/>
    </row>
    <row r="138" spans="1:14" ht="15.75" thickBot="1" x14ac:dyDescent="0.3">
      <c r="I138" s="103"/>
    </row>
    <row r="139" spans="1:14" x14ac:dyDescent="0.25">
      <c r="D139" s="454" t="s">
        <v>238</v>
      </c>
      <c r="E139" s="455"/>
    </row>
    <row r="140" spans="1:14" x14ac:dyDescent="0.25">
      <c r="D140" s="261" t="s">
        <v>243</v>
      </c>
      <c r="E140" s="262" t="s">
        <v>242</v>
      </c>
    </row>
    <row r="141" spans="1:14" ht="30" x14ac:dyDescent="0.25">
      <c r="D141" s="263" t="s">
        <v>241</v>
      </c>
      <c r="E141" s="264" t="s">
        <v>239</v>
      </c>
    </row>
    <row r="142" spans="1:14" ht="15.75" thickBot="1" x14ac:dyDescent="0.3">
      <c r="D142" s="265" t="s">
        <v>103</v>
      </c>
      <c r="E142" s="266" t="s">
        <v>240</v>
      </c>
    </row>
  </sheetData>
  <mergeCells count="148">
    <mergeCell ref="A22:A95"/>
    <mergeCell ref="B127:C127"/>
    <mergeCell ref="B117:C117"/>
    <mergeCell ref="B118:C118"/>
    <mergeCell ref="B119:C119"/>
    <mergeCell ref="B120:C120"/>
    <mergeCell ref="B121:C121"/>
    <mergeCell ref="A96:A107"/>
    <mergeCell ref="A108:A121"/>
    <mergeCell ref="B70:C70"/>
    <mergeCell ref="B71:C71"/>
    <mergeCell ref="B72:C72"/>
    <mergeCell ref="B73:C73"/>
    <mergeCell ref="B95:C95"/>
    <mergeCell ref="B97:C97"/>
    <mergeCell ref="B98:C98"/>
    <mergeCell ref="B99:C99"/>
    <mergeCell ref="B100:C100"/>
    <mergeCell ref="B123:C123"/>
    <mergeCell ref="B124:C124"/>
    <mergeCell ref="B125:C125"/>
    <mergeCell ref="B126:C126"/>
    <mergeCell ref="B91:C91"/>
    <mergeCell ref="B92:C92"/>
    <mergeCell ref="B90:C90"/>
    <mergeCell ref="B68:C68"/>
    <mergeCell ref="B69:C69"/>
    <mergeCell ref="B74:C74"/>
    <mergeCell ref="B93:C93"/>
    <mergeCell ref="B94:C94"/>
    <mergeCell ref="B85:C85"/>
    <mergeCell ref="B86:C86"/>
    <mergeCell ref="B87:C87"/>
    <mergeCell ref="B88:C88"/>
    <mergeCell ref="B89:C89"/>
    <mergeCell ref="B82:C82"/>
    <mergeCell ref="B83:C83"/>
    <mergeCell ref="B84:C84"/>
    <mergeCell ref="B62:C62"/>
    <mergeCell ref="B63:C63"/>
    <mergeCell ref="B64:C64"/>
    <mergeCell ref="B65:C65"/>
    <mergeCell ref="B80:C80"/>
    <mergeCell ref="B81:C81"/>
    <mergeCell ref="B60:C60"/>
    <mergeCell ref="B61:C61"/>
    <mergeCell ref="B52:C52"/>
    <mergeCell ref="B53:C53"/>
    <mergeCell ref="B54:C54"/>
    <mergeCell ref="B55:C55"/>
    <mergeCell ref="B56:C56"/>
    <mergeCell ref="B66:C66"/>
    <mergeCell ref="B67:C67"/>
    <mergeCell ref="B75:C75"/>
    <mergeCell ref="B76:C76"/>
    <mergeCell ref="B77:C77"/>
    <mergeCell ref="B78:C78"/>
    <mergeCell ref="B79:C79"/>
    <mergeCell ref="B51:C51"/>
    <mergeCell ref="B43:C43"/>
    <mergeCell ref="B44:C44"/>
    <mergeCell ref="B45:C45"/>
    <mergeCell ref="B46:C46"/>
    <mergeCell ref="B47:C47"/>
    <mergeCell ref="B57:C57"/>
    <mergeCell ref="B58:C58"/>
    <mergeCell ref="B59:C59"/>
    <mergeCell ref="B42:C42"/>
    <mergeCell ref="B33:C33"/>
    <mergeCell ref="B34:C34"/>
    <mergeCell ref="B35:C35"/>
    <mergeCell ref="B36:C36"/>
    <mergeCell ref="B37:C37"/>
    <mergeCell ref="B48:C48"/>
    <mergeCell ref="B49:C49"/>
    <mergeCell ref="B50:C50"/>
    <mergeCell ref="B23:C23"/>
    <mergeCell ref="B24:C24"/>
    <mergeCell ref="B25:C25"/>
    <mergeCell ref="B26:C26"/>
    <mergeCell ref="B27:C27"/>
    <mergeCell ref="B38:C38"/>
    <mergeCell ref="B39:C39"/>
    <mergeCell ref="B40:C40"/>
    <mergeCell ref="B41:C41"/>
    <mergeCell ref="B28:C28"/>
    <mergeCell ref="B29:C29"/>
    <mergeCell ref="B30:C30"/>
    <mergeCell ref="B31:C31"/>
    <mergeCell ref="B32:C32"/>
    <mergeCell ref="A1:N2"/>
    <mergeCell ref="E3:E4"/>
    <mergeCell ref="G3:G4"/>
    <mergeCell ref="H3:H4"/>
    <mergeCell ref="J3:J4"/>
    <mergeCell ref="N3:N4"/>
    <mergeCell ref="M3:M4"/>
    <mergeCell ref="A3:D3"/>
    <mergeCell ref="K3:K4"/>
    <mergeCell ref="L3:L4"/>
    <mergeCell ref="F3:F4"/>
    <mergeCell ref="I3:I4"/>
    <mergeCell ref="B4:C4"/>
    <mergeCell ref="A136:E136"/>
    <mergeCell ref="A130:A131"/>
    <mergeCell ref="B96:D96"/>
    <mergeCell ref="A122:A129"/>
    <mergeCell ref="B101:C101"/>
    <mergeCell ref="B102:C102"/>
    <mergeCell ref="B103:C103"/>
    <mergeCell ref="B104:C104"/>
    <mergeCell ref="B105:C105"/>
    <mergeCell ref="B106:C106"/>
    <mergeCell ref="B107:C107"/>
    <mergeCell ref="B109:C109"/>
    <mergeCell ref="B110:C110"/>
    <mergeCell ref="B111:C111"/>
    <mergeCell ref="B112:C112"/>
    <mergeCell ref="B113:C113"/>
    <mergeCell ref="B114:C114"/>
    <mergeCell ref="B115:C115"/>
    <mergeCell ref="B116:C116"/>
    <mergeCell ref="B128:C128"/>
    <mergeCell ref="B129:C129"/>
    <mergeCell ref="D139:E139"/>
    <mergeCell ref="A5:A21"/>
    <mergeCell ref="B133:C133"/>
    <mergeCell ref="B134:C134"/>
    <mergeCell ref="B135:C135"/>
    <mergeCell ref="A132:A135"/>
    <mergeCell ref="B131:C131"/>
    <mergeCell ref="F78:F80"/>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s>
  <pageMargins left="0.70866141732283472" right="0.70866141732283472" top="0.74803149606299213" bottom="0.74803149606299213" header="0.31496062992125984" footer="0.31496062992125984"/>
  <pageSetup paperSize="8" scale="81" fitToHeight="0"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3"/>
  <sheetViews>
    <sheetView zoomScale="85" zoomScaleNormal="85" workbookViewId="0">
      <selection activeCell="F12" sqref="F12"/>
    </sheetView>
  </sheetViews>
  <sheetFormatPr baseColWidth="10" defaultColWidth="9" defaultRowHeight="15" x14ac:dyDescent="0.25"/>
  <cols>
    <col min="1" max="1" width="9" style="271"/>
    <col min="2" max="2" width="3.5703125" style="276" customWidth="1"/>
    <col min="3" max="3" width="3.85546875" style="271" customWidth="1"/>
    <col min="4" max="4" width="2.42578125" style="271" customWidth="1"/>
    <col min="5" max="5" width="21.7109375" style="271" customWidth="1"/>
    <col min="6" max="6" width="54.5703125" style="275" customWidth="1"/>
    <col min="7" max="7" width="13.7109375" style="275" bestFit="1" customWidth="1"/>
    <col min="8" max="8" width="13.7109375" style="271" bestFit="1" customWidth="1"/>
    <col min="9" max="9" width="22.85546875" style="275" customWidth="1"/>
    <col min="10" max="10" width="28.7109375" style="271" customWidth="1"/>
    <col min="11" max="11" width="7.42578125" style="273" bestFit="1" customWidth="1"/>
    <col min="12" max="16" width="5.140625" style="273" bestFit="1" customWidth="1"/>
    <col min="17" max="16384" width="9" style="271"/>
  </cols>
  <sheetData>
    <row r="1" spans="1:16" ht="15" customHeight="1" x14ac:dyDescent="0.25">
      <c r="A1" s="499" t="s">
        <v>145</v>
      </c>
      <c r="B1" s="500"/>
      <c r="C1" s="500"/>
      <c r="D1" s="500"/>
      <c r="E1" s="500"/>
      <c r="F1" s="500"/>
      <c r="G1" s="500"/>
      <c r="H1" s="500"/>
      <c r="I1" s="500"/>
      <c r="J1" s="500"/>
      <c r="K1" s="500"/>
      <c r="L1" s="500"/>
      <c r="M1" s="500"/>
      <c r="N1" s="500"/>
      <c r="O1" s="500"/>
      <c r="P1" s="501"/>
    </row>
    <row r="2" spans="1:16" ht="14.25" customHeight="1" x14ac:dyDescent="0.25">
      <c r="A2" s="502"/>
      <c r="B2" s="503"/>
      <c r="C2" s="503"/>
      <c r="D2" s="503"/>
      <c r="E2" s="503"/>
      <c r="F2" s="503"/>
      <c r="G2" s="503"/>
      <c r="H2" s="503"/>
      <c r="I2" s="503"/>
      <c r="J2" s="503"/>
      <c r="K2" s="503"/>
      <c r="L2" s="503"/>
      <c r="M2" s="503"/>
      <c r="N2" s="503"/>
      <c r="O2" s="503"/>
      <c r="P2" s="504"/>
    </row>
    <row r="3" spans="1:16" x14ac:dyDescent="0.25">
      <c r="A3" s="510" t="s">
        <v>0</v>
      </c>
      <c r="B3" s="511"/>
      <c r="C3" s="511"/>
      <c r="D3" s="511"/>
      <c r="E3" s="522" t="s">
        <v>37</v>
      </c>
      <c r="F3" s="488" t="s">
        <v>1</v>
      </c>
      <c r="G3" s="507" t="s">
        <v>27</v>
      </c>
      <c r="H3" s="485" t="s">
        <v>2</v>
      </c>
      <c r="I3" s="485" t="s">
        <v>7</v>
      </c>
      <c r="J3" s="485" t="s">
        <v>8</v>
      </c>
      <c r="K3" s="485" t="s">
        <v>32</v>
      </c>
      <c r="L3" s="485">
        <v>2014</v>
      </c>
      <c r="M3" s="485">
        <v>2015</v>
      </c>
      <c r="N3" s="485">
        <v>2016</v>
      </c>
      <c r="O3" s="485">
        <v>2017</v>
      </c>
      <c r="P3" s="520">
        <v>2018</v>
      </c>
    </row>
    <row r="4" spans="1:16" ht="28.5" customHeight="1" thickBot="1" x14ac:dyDescent="0.3">
      <c r="A4" s="322" t="s">
        <v>237</v>
      </c>
      <c r="B4" s="323" t="s">
        <v>150</v>
      </c>
      <c r="C4" s="508" t="s">
        <v>150</v>
      </c>
      <c r="D4" s="509"/>
      <c r="E4" s="523"/>
      <c r="F4" s="506"/>
      <c r="G4" s="508"/>
      <c r="H4" s="505"/>
      <c r="I4" s="505"/>
      <c r="J4" s="505"/>
      <c r="K4" s="505"/>
      <c r="L4" s="505"/>
      <c r="M4" s="505"/>
      <c r="N4" s="505"/>
      <c r="O4" s="505"/>
      <c r="P4" s="521"/>
    </row>
    <row r="5" spans="1:16" ht="15" customHeight="1" x14ac:dyDescent="0.25">
      <c r="A5" s="497" t="s">
        <v>169</v>
      </c>
      <c r="B5" s="524" t="s">
        <v>14</v>
      </c>
      <c r="C5" s="525"/>
      <c r="D5" s="525"/>
      <c r="E5" s="525"/>
      <c r="F5" s="525"/>
      <c r="G5" s="109">
        <f>SUM(G6:G9)</f>
        <v>1680000</v>
      </c>
      <c r="H5" s="109"/>
      <c r="I5" s="318"/>
      <c r="J5" s="319"/>
      <c r="K5" s="319"/>
      <c r="L5" s="320"/>
      <c r="M5" s="320"/>
      <c r="N5" s="320"/>
      <c r="O5" s="320"/>
      <c r="P5" s="321"/>
    </row>
    <row r="6" spans="1:16" ht="60" x14ac:dyDescent="0.25">
      <c r="A6" s="497"/>
      <c r="B6" s="517">
        <v>125</v>
      </c>
      <c r="C6" s="513"/>
      <c r="D6" s="513"/>
      <c r="E6" s="118" t="s">
        <v>129</v>
      </c>
      <c r="F6" s="71" t="s">
        <v>161</v>
      </c>
      <c r="G6" s="116">
        <v>60000</v>
      </c>
      <c r="H6" s="169"/>
      <c r="I6" s="114" t="s">
        <v>149</v>
      </c>
      <c r="J6" s="115" t="s">
        <v>148</v>
      </c>
      <c r="K6" s="101">
        <v>2</v>
      </c>
      <c r="L6" s="87"/>
      <c r="M6" s="87"/>
      <c r="N6" s="87"/>
      <c r="O6" s="87"/>
      <c r="P6" s="170"/>
    </row>
    <row r="7" spans="1:16" x14ac:dyDescent="0.25">
      <c r="A7" s="497"/>
      <c r="B7" s="517">
        <v>126</v>
      </c>
      <c r="C7" s="513"/>
      <c r="D7" s="513"/>
      <c r="E7" s="118" t="s">
        <v>129</v>
      </c>
      <c r="F7" s="71" t="s">
        <v>163</v>
      </c>
      <c r="G7" s="116">
        <v>20000</v>
      </c>
      <c r="H7" s="169"/>
      <c r="I7" s="114" t="s">
        <v>149</v>
      </c>
      <c r="J7" s="115" t="s">
        <v>148</v>
      </c>
      <c r="K7" s="101">
        <v>3</v>
      </c>
      <c r="L7" s="87"/>
      <c r="M7" s="87"/>
      <c r="N7" s="87"/>
      <c r="O7" s="87"/>
      <c r="P7" s="170"/>
    </row>
    <row r="8" spans="1:16" x14ac:dyDescent="0.25">
      <c r="A8" s="497"/>
      <c r="B8" s="517">
        <v>127</v>
      </c>
      <c r="C8" s="513"/>
      <c r="D8" s="513"/>
      <c r="E8" s="61" t="s">
        <v>129</v>
      </c>
      <c r="F8" s="59" t="s">
        <v>162</v>
      </c>
      <c r="G8" s="116">
        <v>1600000</v>
      </c>
      <c r="H8" s="169"/>
      <c r="I8" s="114" t="s">
        <v>149</v>
      </c>
      <c r="J8" s="115" t="s">
        <v>148</v>
      </c>
      <c r="K8" s="101">
        <v>3</v>
      </c>
      <c r="L8" s="87"/>
      <c r="M8" s="87"/>
      <c r="N8" s="87"/>
      <c r="O8" s="87"/>
      <c r="P8" s="170"/>
    </row>
    <row r="9" spans="1:16" ht="15.75" thickBot="1" x14ac:dyDescent="0.3">
      <c r="A9" s="498"/>
      <c r="B9" s="517">
        <v>128</v>
      </c>
      <c r="C9" s="513"/>
      <c r="D9" s="513"/>
      <c r="E9" s="39" t="s">
        <v>110</v>
      </c>
      <c r="F9" s="71" t="s">
        <v>114</v>
      </c>
      <c r="G9" s="34" t="s">
        <v>4</v>
      </c>
      <c r="H9" s="68" t="s">
        <v>4</v>
      </c>
      <c r="I9" s="39" t="s">
        <v>112</v>
      </c>
      <c r="J9" s="113" t="s">
        <v>111</v>
      </c>
      <c r="K9" s="68">
        <v>1</v>
      </c>
      <c r="L9" s="219"/>
      <c r="M9" s="218"/>
      <c r="N9" s="218"/>
      <c r="O9" s="218"/>
      <c r="P9" s="224"/>
    </row>
    <row r="10" spans="1:16" ht="15" customHeight="1" x14ac:dyDescent="0.25">
      <c r="A10" s="496" t="s">
        <v>169</v>
      </c>
      <c r="B10" s="518" t="s">
        <v>15</v>
      </c>
      <c r="C10" s="519"/>
      <c r="D10" s="519"/>
      <c r="E10" s="519"/>
      <c r="F10" s="519"/>
      <c r="G10" s="226">
        <f>SUM(G11:G14)</f>
        <v>150000</v>
      </c>
      <c r="H10" s="226"/>
      <c r="I10" s="227"/>
      <c r="J10" s="228"/>
      <c r="K10" s="226"/>
      <c r="L10" s="229"/>
      <c r="M10" s="229"/>
      <c r="N10" s="229"/>
      <c r="O10" s="229"/>
      <c r="P10" s="230"/>
    </row>
    <row r="11" spans="1:16" ht="60" x14ac:dyDescent="0.25">
      <c r="A11" s="497"/>
      <c r="B11" s="514">
        <v>129</v>
      </c>
      <c r="C11" s="515"/>
      <c r="D11" s="515"/>
      <c r="E11" s="200" t="s">
        <v>129</v>
      </c>
      <c r="F11" s="194" t="s">
        <v>257</v>
      </c>
      <c r="G11" s="201" t="s">
        <v>103</v>
      </c>
      <c r="H11" s="202" t="s">
        <v>4</v>
      </c>
      <c r="I11" s="203" t="s">
        <v>104</v>
      </c>
      <c r="J11" s="204" t="s">
        <v>95</v>
      </c>
      <c r="K11" s="86">
        <v>1</v>
      </c>
      <c r="L11" s="218"/>
      <c r="M11" s="218"/>
      <c r="N11" s="219"/>
      <c r="O11" s="219"/>
      <c r="P11" s="231"/>
    </row>
    <row r="12" spans="1:16" ht="57.75" customHeight="1" x14ac:dyDescent="0.25">
      <c r="A12" s="497"/>
      <c r="B12" s="514">
        <v>130</v>
      </c>
      <c r="C12" s="515"/>
      <c r="D12" s="515"/>
      <c r="E12" s="220" t="s">
        <v>129</v>
      </c>
      <c r="F12" s="194" t="s">
        <v>194</v>
      </c>
      <c r="G12" s="221" t="s">
        <v>103</v>
      </c>
      <c r="H12" s="202" t="s">
        <v>4</v>
      </c>
      <c r="I12" s="220" t="s">
        <v>116</v>
      </c>
      <c r="J12" s="200" t="s">
        <v>95</v>
      </c>
      <c r="K12" s="65">
        <v>1</v>
      </c>
      <c r="L12" s="188"/>
      <c r="M12" s="188"/>
      <c r="N12" s="222"/>
      <c r="O12" s="223"/>
      <c r="P12" s="232"/>
    </row>
    <row r="13" spans="1:16" ht="45.75" customHeight="1" x14ac:dyDescent="0.25">
      <c r="A13" s="497"/>
      <c r="B13" s="514">
        <v>131</v>
      </c>
      <c r="C13" s="515"/>
      <c r="D13" s="515"/>
      <c r="E13" s="61" t="s">
        <v>129</v>
      </c>
      <c r="F13" s="59" t="s">
        <v>154</v>
      </c>
      <c r="G13" s="116">
        <v>50000</v>
      </c>
      <c r="H13" s="169"/>
      <c r="I13" s="114" t="s">
        <v>104</v>
      </c>
      <c r="J13" s="115" t="s">
        <v>82</v>
      </c>
      <c r="K13" s="86">
        <v>1</v>
      </c>
      <c r="L13" s="20"/>
      <c r="M13" s="222"/>
      <c r="N13" s="20"/>
      <c r="O13" s="20"/>
      <c r="P13" s="233"/>
    </row>
    <row r="14" spans="1:16" ht="45.75" customHeight="1" thickBot="1" x14ac:dyDescent="0.3">
      <c r="A14" s="498"/>
      <c r="B14" s="514">
        <v>132</v>
      </c>
      <c r="C14" s="515"/>
      <c r="D14" s="515"/>
      <c r="E14" s="234" t="s">
        <v>129</v>
      </c>
      <c r="F14" s="215" t="s">
        <v>155</v>
      </c>
      <c r="G14" s="235">
        <v>100000</v>
      </c>
      <c r="H14" s="236"/>
      <c r="I14" s="237" t="s">
        <v>149</v>
      </c>
      <c r="J14" s="238" t="s">
        <v>148</v>
      </c>
      <c r="K14" s="239">
        <v>1</v>
      </c>
      <c r="L14" s="240"/>
      <c r="M14" s="241"/>
      <c r="N14" s="240"/>
      <c r="O14" s="240"/>
      <c r="P14" s="242"/>
    </row>
    <row r="15" spans="1:16" ht="14.25" customHeight="1" x14ac:dyDescent="0.25">
      <c r="A15" s="496" t="s">
        <v>169</v>
      </c>
      <c r="B15" s="524" t="s">
        <v>26</v>
      </c>
      <c r="C15" s="525"/>
      <c r="D15" s="525"/>
      <c r="E15" s="525"/>
      <c r="F15" s="525"/>
      <c r="G15" s="109">
        <f>SUM(G16:G18)</f>
        <v>3400000</v>
      </c>
      <c r="H15" s="109"/>
      <c r="I15" s="225"/>
      <c r="J15" s="174"/>
      <c r="K15" s="109"/>
      <c r="L15" s="175"/>
      <c r="M15" s="175"/>
      <c r="N15" s="175"/>
      <c r="O15" s="175"/>
      <c r="P15" s="176"/>
    </row>
    <row r="16" spans="1:16" ht="60.75" thickBot="1" x14ac:dyDescent="0.3">
      <c r="A16" s="497"/>
      <c r="B16" s="515">
        <v>133</v>
      </c>
      <c r="C16" s="515"/>
      <c r="D16" s="515"/>
      <c r="E16" s="200" t="s">
        <v>129</v>
      </c>
      <c r="F16" s="194" t="s">
        <v>258</v>
      </c>
      <c r="G16" s="221">
        <v>2000000</v>
      </c>
      <c r="H16" s="202" t="s">
        <v>4</v>
      </c>
      <c r="I16" s="203" t="s">
        <v>104</v>
      </c>
      <c r="J16" s="204" t="s">
        <v>95</v>
      </c>
      <c r="K16" s="86">
        <v>1</v>
      </c>
      <c r="L16" s="205"/>
      <c r="M16" s="107"/>
      <c r="N16" s="173"/>
      <c r="O16" s="173"/>
      <c r="P16" s="108"/>
    </row>
    <row r="17" spans="1:16" ht="14.25" customHeight="1" thickTop="1" x14ac:dyDescent="0.25">
      <c r="A17" s="497"/>
      <c r="B17" s="515">
        <v>134</v>
      </c>
      <c r="C17" s="515"/>
      <c r="D17" s="515"/>
      <c r="E17" s="194" t="s">
        <v>129</v>
      </c>
      <c r="F17" s="194" t="s">
        <v>233</v>
      </c>
      <c r="G17" s="201">
        <v>500000</v>
      </c>
      <c r="H17" s="202" t="s">
        <v>4</v>
      </c>
      <c r="I17" s="203" t="s">
        <v>104</v>
      </c>
      <c r="J17" s="204" t="s">
        <v>41</v>
      </c>
      <c r="K17" s="86">
        <v>1</v>
      </c>
      <c r="L17" s="106"/>
      <c r="M17" s="106"/>
      <c r="N17" s="106"/>
      <c r="O17" s="107"/>
      <c r="P17" s="108"/>
    </row>
    <row r="18" spans="1:16" ht="30.75" thickBot="1" x14ac:dyDescent="0.3">
      <c r="A18" s="497"/>
      <c r="B18" s="515">
        <v>135</v>
      </c>
      <c r="C18" s="515"/>
      <c r="D18" s="515"/>
      <c r="E18" s="200" t="s">
        <v>129</v>
      </c>
      <c r="F18" s="194" t="s">
        <v>156</v>
      </c>
      <c r="G18" s="201">
        <v>900000</v>
      </c>
      <c r="H18" s="202" t="s">
        <v>4</v>
      </c>
      <c r="I18" s="203" t="s">
        <v>157</v>
      </c>
      <c r="J18" s="204" t="s">
        <v>41</v>
      </c>
      <c r="K18" s="86">
        <v>1</v>
      </c>
      <c r="L18" s="107"/>
      <c r="M18" s="107"/>
      <c r="N18" s="107"/>
      <c r="O18" s="106"/>
      <c r="P18" s="108"/>
    </row>
    <row r="19" spans="1:16" ht="14.25" customHeight="1" thickTop="1" x14ac:dyDescent="0.25">
      <c r="A19" s="496" t="s">
        <v>169</v>
      </c>
      <c r="B19" s="527" t="s">
        <v>16</v>
      </c>
      <c r="C19" s="528"/>
      <c r="D19" s="528"/>
      <c r="E19" s="528"/>
      <c r="F19" s="528"/>
      <c r="G19" s="31">
        <f>SUM(G20:G21)</f>
        <v>600000</v>
      </c>
      <c r="H19" s="31"/>
      <c r="I19" s="171"/>
      <c r="J19" s="172"/>
      <c r="K19" s="31"/>
      <c r="L19" s="10"/>
      <c r="M19" s="10"/>
      <c r="N19" s="10"/>
      <c r="O19" s="10"/>
      <c r="P19" s="105"/>
    </row>
    <row r="20" spans="1:16" ht="30" x14ac:dyDescent="0.25">
      <c r="A20" s="497"/>
      <c r="B20" s="517">
        <v>136</v>
      </c>
      <c r="C20" s="513"/>
      <c r="D20" s="513"/>
      <c r="E20" s="61" t="s">
        <v>129</v>
      </c>
      <c r="F20" s="71" t="s">
        <v>151</v>
      </c>
      <c r="G20" s="116">
        <v>500000</v>
      </c>
      <c r="H20" s="68" t="s">
        <v>4</v>
      </c>
      <c r="I20" s="114" t="s">
        <v>153</v>
      </c>
      <c r="J20" s="115" t="s">
        <v>116</v>
      </c>
      <c r="K20" s="86">
        <v>1</v>
      </c>
      <c r="L20" s="107"/>
      <c r="M20" s="107"/>
      <c r="N20" s="107"/>
      <c r="O20" s="106"/>
      <c r="P20" s="108"/>
    </row>
    <row r="21" spans="1:16" ht="57.2" customHeight="1" thickBot="1" x14ac:dyDescent="0.3">
      <c r="A21" s="498"/>
      <c r="B21" s="517">
        <v>137</v>
      </c>
      <c r="C21" s="513"/>
      <c r="D21" s="513"/>
      <c r="E21" s="33" t="s">
        <v>129</v>
      </c>
      <c r="F21" s="71" t="s">
        <v>152</v>
      </c>
      <c r="G21" s="116">
        <v>100000</v>
      </c>
      <c r="H21" s="68" t="s">
        <v>4</v>
      </c>
      <c r="I21" s="39" t="s">
        <v>104</v>
      </c>
      <c r="J21" s="99" t="s">
        <v>41</v>
      </c>
      <c r="K21" s="65">
        <v>1</v>
      </c>
      <c r="L21" s="219"/>
      <c r="M21" s="243"/>
      <c r="N21" s="243"/>
      <c r="O21" s="244"/>
      <c r="P21" s="245"/>
    </row>
    <row r="22" spans="1:16" ht="14.25" customHeight="1" x14ac:dyDescent="0.25">
      <c r="A22" s="496" t="s">
        <v>169</v>
      </c>
      <c r="B22" s="518" t="s">
        <v>25</v>
      </c>
      <c r="C22" s="526"/>
      <c r="D22" s="526"/>
      <c r="E22" s="526"/>
      <c r="F22" s="526"/>
      <c r="G22" s="246" t="s">
        <v>4</v>
      </c>
      <c r="H22" s="246"/>
      <c r="I22" s="228"/>
      <c r="J22" s="228"/>
      <c r="K22" s="226"/>
      <c r="L22" s="229"/>
      <c r="M22" s="229"/>
      <c r="N22" s="229"/>
      <c r="O22" s="229"/>
      <c r="P22" s="230"/>
    </row>
    <row r="23" spans="1:16" x14ac:dyDescent="0.25">
      <c r="A23" s="497"/>
      <c r="B23" s="516">
        <v>138</v>
      </c>
      <c r="C23" s="513"/>
      <c r="D23" s="513"/>
      <c r="E23" s="39" t="s">
        <v>129</v>
      </c>
      <c r="F23" s="71" t="s">
        <v>10</v>
      </c>
      <c r="G23" s="68" t="s">
        <v>4</v>
      </c>
      <c r="H23" s="68" t="s">
        <v>4</v>
      </c>
      <c r="I23" s="39" t="s">
        <v>149</v>
      </c>
      <c r="J23" s="99" t="s">
        <v>148</v>
      </c>
      <c r="K23" s="65">
        <v>3</v>
      </c>
      <c r="L23" s="107"/>
      <c r="M23" s="177"/>
      <c r="N23" s="178"/>
      <c r="O23" s="179"/>
      <c r="P23" s="247"/>
    </row>
    <row r="24" spans="1:16" ht="30" x14ac:dyDescent="0.25">
      <c r="A24" s="497"/>
      <c r="B24" s="516">
        <v>139</v>
      </c>
      <c r="C24" s="513"/>
      <c r="D24" s="513"/>
      <c r="E24" s="39" t="s">
        <v>129</v>
      </c>
      <c r="F24" s="71" t="s">
        <v>24</v>
      </c>
      <c r="G24" s="68" t="s">
        <v>4</v>
      </c>
      <c r="H24" s="41" t="s">
        <v>4</v>
      </c>
      <c r="I24" s="39" t="s">
        <v>149</v>
      </c>
      <c r="J24" s="99" t="s">
        <v>148</v>
      </c>
      <c r="K24" s="68">
        <v>3</v>
      </c>
      <c r="L24" s="100"/>
      <c r="M24" s="177"/>
      <c r="N24" s="177"/>
      <c r="O24" s="178"/>
      <c r="P24" s="248"/>
    </row>
    <row r="25" spans="1:16" ht="15.75" thickBot="1" x14ac:dyDescent="0.3">
      <c r="A25" s="498"/>
      <c r="B25" s="494">
        <v>140</v>
      </c>
      <c r="C25" s="495"/>
      <c r="D25" s="495"/>
      <c r="E25" s="249" t="s">
        <v>129</v>
      </c>
      <c r="F25" s="210" t="s">
        <v>11</v>
      </c>
      <c r="G25" s="213" t="s">
        <v>4</v>
      </c>
      <c r="H25" s="213" t="s">
        <v>4</v>
      </c>
      <c r="I25" s="249" t="s">
        <v>149</v>
      </c>
      <c r="J25" s="250" t="s">
        <v>148</v>
      </c>
      <c r="K25" s="251">
        <v>3</v>
      </c>
      <c r="L25" s="252"/>
      <c r="M25" s="253"/>
      <c r="N25" s="253"/>
      <c r="O25" s="253"/>
      <c r="P25" s="254"/>
    </row>
    <row r="26" spans="1:16" ht="15" customHeight="1" x14ac:dyDescent="0.25">
      <c r="A26" s="496" t="s">
        <v>169</v>
      </c>
      <c r="B26" s="518" t="s">
        <v>17</v>
      </c>
      <c r="C26" s="532"/>
      <c r="D26" s="532"/>
      <c r="E26" s="532"/>
      <c r="F26" s="532"/>
      <c r="G26" s="226">
        <f>SUM(G27:G28)</f>
        <v>295000</v>
      </c>
      <c r="H26" s="226"/>
      <c r="I26" s="227"/>
      <c r="J26" s="228"/>
      <c r="K26" s="226"/>
      <c r="L26" s="229"/>
      <c r="M26" s="284"/>
      <c r="N26" s="284"/>
      <c r="O26" s="284"/>
      <c r="P26" s="285"/>
    </row>
    <row r="27" spans="1:16" ht="15" customHeight="1" x14ac:dyDescent="0.25">
      <c r="A27" s="497"/>
      <c r="B27" s="516">
        <v>141</v>
      </c>
      <c r="C27" s="513"/>
      <c r="D27" s="513"/>
      <c r="E27" s="33" t="s">
        <v>129</v>
      </c>
      <c r="F27" s="71" t="s">
        <v>147</v>
      </c>
      <c r="G27" s="34">
        <v>200000</v>
      </c>
      <c r="H27" s="68" t="s">
        <v>4</v>
      </c>
      <c r="I27" s="33" t="s">
        <v>149</v>
      </c>
      <c r="J27" s="95" t="s">
        <v>148</v>
      </c>
      <c r="K27" s="282">
        <v>2</v>
      </c>
      <c r="L27" s="283"/>
      <c r="M27" s="222"/>
      <c r="N27" s="222"/>
      <c r="O27" s="222"/>
      <c r="P27" s="286"/>
    </row>
    <row r="28" spans="1:16" s="130" customFormat="1" ht="15" customHeight="1" thickBot="1" x14ac:dyDescent="0.3">
      <c r="A28" s="498"/>
      <c r="B28" s="494">
        <v>142</v>
      </c>
      <c r="C28" s="495"/>
      <c r="D28" s="495"/>
      <c r="E28" s="288" t="s">
        <v>118</v>
      </c>
      <c r="F28" s="287" t="s">
        <v>256</v>
      </c>
      <c r="G28" s="235">
        <v>95000</v>
      </c>
      <c r="H28" s="213" t="s">
        <v>4</v>
      </c>
      <c r="I28" s="237" t="s">
        <v>255</v>
      </c>
      <c r="J28" s="238" t="s">
        <v>119</v>
      </c>
      <c r="K28" s="239">
        <v>2</v>
      </c>
      <c r="L28" s="300"/>
      <c r="M28" s="301"/>
      <c r="N28" s="301"/>
      <c r="O28" s="301"/>
      <c r="P28" s="302"/>
    </row>
    <row r="29" spans="1:16" ht="15" customHeight="1" x14ac:dyDescent="0.25">
      <c r="A29" s="475" t="s">
        <v>169</v>
      </c>
      <c r="B29" s="533" t="s">
        <v>18</v>
      </c>
      <c r="C29" s="525"/>
      <c r="D29" s="525"/>
      <c r="E29" s="525"/>
      <c r="F29" s="525"/>
      <c r="G29" s="109">
        <f>SUM(G30:G35)</f>
        <v>1089000</v>
      </c>
      <c r="H29" s="109"/>
      <c r="I29" s="225"/>
      <c r="J29" s="174"/>
      <c r="K29" s="109"/>
      <c r="L29" s="175"/>
      <c r="M29" s="175"/>
      <c r="N29" s="175"/>
      <c r="O29" s="175"/>
      <c r="P29" s="176"/>
    </row>
    <row r="30" spans="1:16" ht="60" x14ac:dyDescent="0.25">
      <c r="A30" s="475"/>
      <c r="B30" s="512">
        <v>143</v>
      </c>
      <c r="C30" s="513"/>
      <c r="D30" s="513"/>
      <c r="E30" s="39" t="s">
        <v>129</v>
      </c>
      <c r="F30" s="71" t="s">
        <v>160</v>
      </c>
      <c r="G30" s="117">
        <v>60000</v>
      </c>
      <c r="H30" s="68" t="s">
        <v>4</v>
      </c>
      <c r="I30" s="39" t="s">
        <v>158</v>
      </c>
      <c r="J30" s="113" t="s">
        <v>90</v>
      </c>
      <c r="K30" s="68"/>
      <c r="L30" s="88"/>
      <c r="M30" s="88"/>
      <c r="N30" s="87"/>
      <c r="O30" s="88"/>
      <c r="P30" s="89"/>
    </row>
    <row r="31" spans="1:16" x14ac:dyDescent="0.25">
      <c r="A31" s="475"/>
      <c r="B31" s="512">
        <v>144</v>
      </c>
      <c r="C31" s="513"/>
      <c r="D31" s="513"/>
      <c r="E31" s="39" t="s">
        <v>129</v>
      </c>
      <c r="F31" s="59" t="s">
        <v>159</v>
      </c>
      <c r="G31" s="117">
        <v>900000</v>
      </c>
      <c r="H31" s="68" t="s">
        <v>4</v>
      </c>
      <c r="I31" s="39" t="s">
        <v>158</v>
      </c>
      <c r="J31" s="113" t="s">
        <v>99</v>
      </c>
      <c r="K31" s="68">
        <v>1</v>
      </c>
      <c r="L31" s="255"/>
      <c r="M31" s="255"/>
      <c r="N31" s="256"/>
      <c r="O31" s="256"/>
      <c r="P31" s="257"/>
    </row>
    <row r="32" spans="1:16" ht="45" x14ac:dyDescent="0.25">
      <c r="A32" s="475"/>
      <c r="B32" s="512">
        <v>145</v>
      </c>
      <c r="C32" s="513"/>
      <c r="D32" s="513"/>
      <c r="E32" s="220" t="s">
        <v>118</v>
      </c>
      <c r="F32" s="84" t="s">
        <v>254</v>
      </c>
      <c r="G32" s="66">
        <v>80000</v>
      </c>
      <c r="H32" s="68" t="s">
        <v>4</v>
      </c>
      <c r="I32" s="39" t="s">
        <v>250</v>
      </c>
      <c r="J32" s="113" t="s">
        <v>122</v>
      </c>
      <c r="K32" s="68">
        <v>3</v>
      </c>
      <c r="L32" s="179"/>
      <c r="M32" s="107"/>
      <c r="N32" s="106"/>
      <c r="O32" s="107"/>
      <c r="P32" s="108"/>
    </row>
    <row r="33" spans="1:24" ht="45" x14ac:dyDescent="0.25">
      <c r="A33" s="475"/>
      <c r="B33" s="512">
        <v>146</v>
      </c>
      <c r="C33" s="513"/>
      <c r="D33" s="513"/>
      <c r="E33" s="220" t="s">
        <v>118</v>
      </c>
      <c r="F33" s="84" t="s">
        <v>253</v>
      </c>
      <c r="G33" s="66" t="s">
        <v>103</v>
      </c>
      <c r="H33" s="68" t="s">
        <v>4</v>
      </c>
      <c r="I33" s="39" t="s">
        <v>250</v>
      </c>
      <c r="J33" s="113" t="s">
        <v>122</v>
      </c>
      <c r="K33" s="68">
        <v>3</v>
      </c>
      <c r="L33" s="179"/>
      <c r="M33" s="107"/>
      <c r="N33" s="107"/>
      <c r="O33" s="107"/>
      <c r="P33" s="303"/>
    </row>
    <row r="34" spans="1:24" ht="45" x14ac:dyDescent="0.25">
      <c r="A34" s="475"/>
      <c r="B34" s="512">
        <v>147</v>
      </c>
      <c r="C34" s="513"/>
      <c r="D34" s="513"/>
      <c r="E34" s="220" t="s">
        <v>118</v>
      </c>
      <c r="F34" s="84" t="s">
        <v>252</v>
      </c>
      <c r="G34" s="117">
        <v>49000</v>
      </c>
      <c r="H34" s="68" t="s">
        <v>4</v>
      </c>
      <c r="I34" s="39" t="s">
        <v>250</v>
      </c>
      <c r="J34" s="113" t="s">
        <v>119</v>
      </c>
      <c r="K34" s="68">
        <v>1</v>
      </c>
      <c r="L34" s="87"/>
      <c r="M34" s="88"/>
      <c r="N34" s="88"/>
      <c r="O34" s="88"/>
      <c r="P34" s="89"/>
    </row>
    <row r="35" spans="1:24" s="304" customFormat="1" ht="30.75" thickBot="1" x14ac:dyDescent="0.3">
      <c r="A35" s="475"/>
      <c r="B35" s="512">
        <v>148</v>
      </c>
      <c r="C35" s="513"/>
      <c r="D35" s="513"/>
      <c r="E35" s="220" t="s">
        <v>118</v>
      </c>
      <c r="F35" s="84" t="s">
        <v>251</v>
      </c>
      <c r="G35" s="117" t="s">
        <v>103</v>
      </c>
      <c r="H35" s="68" t="s">
        <v>4</v>
      </c>
      <c r="I35" s="39" t="s">
        <v>250</v>
      </c>
      <c r="J35" s="113" t="s">
        <v>119</v>
      </c>
      <c r="K35" s="68">
        <v>1</v>
      </c>
      <c r="L35" s="256"/>
      <c r="M35" s="256"/>
      <c r="N35" s="256"/>
      <c r="O35" s="256"/>
      <c r="P35" s="289"/>
      <c r="Q35" s="276"/>
      <c r="R35" s="276"/>
      <c r="S35" s="276"/>
      <c r="T35" s="276"/>
      <c r="U35" s="276"/>
      <c r="V35" s="276"/>
      <c r="W35" s="276"/>
      <c r="X35" s="276"/>
    </row>
    <row r="36" spans="1:24" s="276" customFormat="1" ht="15" customHeight="1" thickTop="1" x14ac:dyDescent="0.25">
      <c r="A36" s="496" t="s">
        <v>169</v>
      </c>
      <c r="B36" s="529" t="s">
        <v>143</v>
      </c>
      <c r="C36" s="526"/>
      <c r="D36" s="526"/>
      <c r="E36" s="526"/>
      <c r="F36" s="526"/>
      <c r="G36" s="206">
        <f>SUM(G37:G39)</f>
        <v>350000</v>
      </c>
      <c r="H36" s="207"/>
      <c r="I36" s="208"/>
      <c r="J36" s="208"/>
      <c r="K36" s="207"/>
      <c r="L36" s="207"/>
      <c r="M36" s="207"/>
      <c r="N36" s="207"/>
      <c r="O36" s="207"/>
      <c r="P36" s="209"/>
    </row>
    <row r="37" spans="1:24" s="35" customFormat="1" ht="91.5" customHeight="1" x14ac:dyDescent="0.25">
      <c r="A37" s="497"/>
      <c r="B37" s="516">
        <v>149</v>
      </c>
      <c r="C37" s="513"/>
      <c r="D37" s="513"/>
      <c r="E37" s="119" t="s">
        <v>129</v>
      </c>
      <c r="F37" s="71" t="s">
        <v>144</v>
      </c>
      <c r="G37" s="67">
        <v>350000</v>
      </c>
      <c r="H37" s="68" t="s">
        <v>4</v>
      </c>
      <c r="I37" s="73" t="s">
        <v>104</v>
      </c>
      <c r="J37" s="73" t="s">
        <v>146</v>
      </c>
      <c r="K37" s="36">
        <v>1</v>
      </c>
      <c r="L37" s="180"/>
      <c r="M37" s="180"/>
      <c r="N37" s="180"/>
      <c r="O37" s="180"/>
      <c r="P37" s="258"/>
    </row>
    <row r="38" spans="1:24" s="35" customFormat="1" ht="14.25" customHeight="1" x14ac:dyDescent="0.25">
      <c r="A38" s="497"/>
      <c r="B38" s="516">
        <v>150</v>
      </c>
      <c r="C38" s="513"/>
      <c r="D38" s="513"/>
      <c r="E38" s="71" t="s">
        <v>110</v>
      </c>
      <c r="F38" s="71" t="s">
        <v>9</v>
      </c>
      <c r="G38" s="67" t="s">
        <v>103</v>
      </c>
      <c r="H38" s="68" t="s">
        <v>4</v>
      </c>
      <c r="I38" s="73" t="s">
        <v>112</v>
      </c>
      <c r="J38" s="73" t="s">
        <v>111</v>
      </c>
      <c r="K38" s="36">
        <v>1</v>
      </c>
      <c r="L38" s="181"/>
      <c r="M38" s="180"/>
      <c r="N38" s="180"/>
      <c r="O38" s="180"/>
      <c r="P38" s="258"/>
    </row>
    <row r="39" spans="1:24" s="35" customFormat="1" ht="15.75" thickBot="1" x14ac:dyDescent="0.3">
      <c r="A39" s="497"/>
      <c r="B39" s="516">
        <v>151</v>
      </c>
      <c r="C39" s="513"/>
      <c r="D39" s="513"/>
      <c r="E39" s="71" t="s">
        <v>83</v>
      </c>
      <c r="F39" s="71" t="s">
        <v>9</v>
      </c>
      <c r="G39" s="67" t="s">
        <v>103</v>
      </c>
      <c r="H39" s="213" t="s">
        <v>4</v>
      </c>
      <c r="I39" s="214" t="s">
        <v>113</v>
      </c>
      <c r="J39" s="215" t="s">
        <v>82</v>
      </c>
      <c r="K39" s="216">
        <v>2</v>
      </c>
      <c r="L39" s="259"/>
      <c r="M39" s="217"/>
      <c r="N39" s="217"/>
      <c r="O39" s="217"/>
      <c r="P39" s="260"/>
    </row>
    <row r="40" spans="1:24" ht="16.5" thickBot="1" x14ac:dyDescent="0.3">
      <c r="A40" s="534" t="s">
        <v>38</v>
      </c>
      <c r="B40" s="535"/>
      <c r="C40" s="535"/>
      <c r="D40" s="535"/>
      <c r="E40" s="535"/>
      <c r="F40" s="535"/>
      <c r="G40" s="317">
        <f>SUM(G36,G29,G26,G22,G19,G15,G10,G5)</f>
        <v>7564000</v>
      </c>
      <c r="H40" s="182"/>
      <c r="I40" s="182"/>
      <c r="J40" s="32"/>
      <c r="K40" s="32"/>
      <c r="L40" s="183"/>
      <c r="M40" s="183"/>
      <c r="N40" s="183"/>
      <c r="O40" s="183"/>
      <c r="P40" s="183"/>
    </row>
    <row r="41" spans="1:24" x14ac:dyDescent="0.25">
      <c r="L41" s="305"/>
      <c r="M41" s="305"/>
      <c r="N41" s="305"/>
      <c r="O41" s="305"/>
      <c r="P41" s="305"/>
    </row>
    <row r="42" spans="1:24" ht="15.75" thickBot="1" x14ac:dyDescent="0.3">
      <c r="L42" s="305"/>
      <c r="M42" s="305"/>
      <c r="N42" s="305"/>
      <c r="O42" s="305"/>
      <c r="P42" s="305"/>
    </row>
    <row r="43" spans="1:24" x14ac:dyDescent="0.25">
      <c r="E43" s="530" t="s">
        <v>238</v>
      </c>
      <c r="F43" s="531"/>
      <c r="L43" s="305"/>
      <c r="M43" s="305"/>
      <c r="N43" s="305"/>
      <c r="O43" s="305"/>
      <c r="P43" s="305"/>
    </row>
    <row r="44" spans="1:24" x14ac:dyDescent="0.25">
      <c r="E44" s="294" t="s">
        <v>243</v>
      </c>
      <c r="F44" s="295" t="s">
        <v>242</v>
      </c>
      <c r="L44" s="305"/>
      <c r="M44" s="305"/>
      <c r="N44" s="305"/>
      <c r="O44" s="305"/>
      <c r="P44" s="305"/>
    </row>
    <row r="45" spans="1:24" ht="30" x14ac:dyDescent="0.25">
      <c r="E45" s="296" t="s">
        <v>241</v>
      </c>
      <c r="F45" s="297" t="s">
        <v>239</v>
      </c>
      <c r="L45" s="305"/>
      <c r="M45" s="305"/>
      <c r="N45" s="305"/>
      <c r="O45" s="305"/>
      <c r="P45" s="305"/>
    </row>
    <row r="46" spans="1:24" ht="15.75" thickBot="1" x14ac:dyDescent="0.3">
      <c r="B46" s="271"/>
      <c r="E46" s="298" t="s">
        <v>103</v>
      </c>
      <c r="F46" s="299" t="s">
        <v>240</v>
      </c>
      <c r="G46" s="271"/>
      <c r="I46" s="271"/>
      <c r="L46" s="305"/>
      <c r="M46" s="305"/>
      <c r="N46" s="305"/>
      <c r="O46" s="305"/>
      <c r="P46" s="305"/>
    </row>
    <row r="47" spans="1:24" x14ac:dyDescent="0.25">
      <c r="B47" s="271"/>
      <c r="F47" s="271"/>
      <c r="G47" s="271"/>
      <c r="I47" s="271"/>
      <c r="L47" s="305"/>
      <c r="M47" s="305"/>
      <c r="N47" s="305"/>
      <c r="O47" s="305"/>
      <c r="P47" s="305"/>
    </row>
    <row r="48" spans="1:24" x14ac:dyDescent="0.25">
      <c r="B48" s="271"/>
      <c r="F48" s="271"/>
      <c r="G48" s="271"/>
      <c r="I48" s="271"/>
      <c r="L48" s="305"/>
      <c r="M48" s="305"/>
      <c r="N48" s="305"/>
      <c r="O48" s="305"/>
      <c r="P48" s="305"/>
    </row>
    <row r="49" spans="2:16" x14ac:dyDescent="0.25">
      <c r="B49" s="271"/>
      <c r="F49" s="271"/>
      <c r="G49" s="271"/>
      <c r="I49" s="271"/>
      <c r="L49" s="305"/>
      <c r="M49" s="305"/>
      <c r="N49" s="305"/>
      <c r="O49" s="305"/>
      <c r="P49" s="305"/>
    </row>
    <row r="50" spans="2:16" x14ac:dyDescent="0.25">
      <c r="B50" s="271"/>
      <c r="F50" s="271"/>
      <c r="G50" s="271"/>
      <c r="I50" s="271"/>
      <c r="L50" s="305"/>
      <c r="M50" s="305"/>
      <c r="N50" s="305"/>
      <c r="O50" s="305"/>
      <c r="P50" s="305"/>
    </row>
    <row r="51" spans="2:16" x14ac:dyDescent="0.25">
      <c r="B51" s="271"/>
      <c r="F51" s="271"/>
      <c r="G51" s="271"/>
      <c r="I51" s="271"/>
      <c r="L51" s="305"/>
      <c r="M51" s="305"/>
      <c r="N51" s="305"/>
      <c r="O51" s="305"/>
      <c r="P51" s="305"/>
    </row>
    <row r="52" spans="2:16" x14ac:dyDescent="0.25">
      <c r="B52" s="271"/>
      <c r="F52" s="271"/>
      <c r="G52" s="271"/>
      <c r="I52" s="271"/>
      <c r="L52" s="305"/>
      <c r="M52" s="305"/>
      <c r="N52" s="305"/>
      <c r="O52" s="305"/>
      <c r="P52" s="305"/>
    </row>
    <row r="53" spans="2:16" x14ac:dyDescent="0.25">
      <c r="B53" s="271"/>
      <c r="F53" s="271"/>
      <c r="G53" s="271"/>
      <c r="I53" s="271"/>
      <c r="L53" s="305"/>
      <c r="M53" s="305"/>
      <c r="N53" s="305"/>
      <c r="O53" s="305"/>
      <c r="P53" s="305"/>
    </row>
    <row r="54" spans="2:16" x14ac:dyDescent="0.25">
      <c r="B54" s="271"/>
      <c r="F54" s="271"/>
      <c r="G54" s="271"/>
      <c r="I54" s="271"/>
      <c r="L54" s="305"/>
      <c r="M54" s="305"/>
      <c r="N54" s="305"/>
      <c r="O54" s="305"/>
      <c r="P54" s="305"/>
    </row>
    <row r="55" spans="2:16" x14ac:dyDescent="0.25">
      <c r="B55" s="271"/>
      <c r="F55" s="271"/>
      <c r="G55" s="271"/>
      <c r="I55" s="271"/>
      <c r="L55" s="305"/>
      <c r="M55" s="305"/>
      <c r="N55" s="305"/>
      <c r="O55" s="305"/>
      <c r="P55" s="305"/>
    </row>
    <row r="56" spans="2:16" x14ac:dyDescent="0.25">
      <c r="B56" s="271"/>
      <c r="F56" s="271"/>
      <c r="G56" s="271"/>
      <c r="I56" s="271"/>
      <c r="L56" s="305"/>
      <c r="M56" s="305"/>
      <c r="N56" s="305"/>
      <c r="O56" s="305"/>
      <c r="P56" s="305"/>
    </row>
    <row r="57" spans="2:16" x14ac:dyDescent="0.25">
      <c r="B57" s="271"/>
      <c r="F57" s="271"/>
      <c r="G57" s="271"/>
      <c r="I57" s="271"/>
      <c r="L57" s="305"/>
      <c r="M57" s="305"/>
      <c r="N57" s="305"/>
      <c r="O57" s="305"/>
      <c r="P57" s="305"/>
    </row>
    <row r="58" spans="2:16" x14ac:dyDescent="0.25">
      <c r="B58" s="271"/>
      <c r="F58" s="271"/>
      <c r="G58" s="271"/>
      <c r="I58" s="271"/>
      <c r="L58" s="305"/>
      <c r="M58" s="305"/>
      <c r="N58" s="305"/>
      <c r="O58" s="305"/>
      <c r="P58" s="305"/>
    </row>
    <row r="59" spans="2:16" x14ac:dyDescent="0.25">
      <c r="B59" s="271"/>
      <c r="F59" s="271"/>
      <c r="G59" s="271"/>
      <c r="I59" s="271"/>
      <c r="L59" s="305"/>
      <c r="M59" s="305"/>
      <c r="N59" s="305"/>
      <c r="O59" s="305"/>
      <c r="P59" s="305"/>
    </row>
    <row r="60" spans="2:16" x14ac:dyDescent="0.25">
      <c r="B60" s="271"/>
      <c r="F60" s="271"/>
      <c r="G60" s="271"/>
      <c r="I60" s="271"/>
      <c r="L60" s="305"/>
      <c r="M60" s="305"/>
      <c r="N60" s="305"/>
      <c r="O60" s="305"/>
      <c r="P60" s="305"/>
    </row>
    <row r="61" spans="2:16" x14ac:dyDescent="0.25">
      <c r="B61" s="271"/>
      <c r="F61" s="271"/>
      <c r="G61" s="271"/>
      <c r="I61" s="271"/>
      <c r="L61" s="305"/>
      <c r="M61" s="305"/>
      <c r="N61" s="305"/>
      <c r="O61" s="305"/>
      <c r="P61" s="305"/>
    </row>
    <row r="62" spans="2:16" x14ac:dyDescent="0.25">
      <c r="B62" s="271"/>
      <c r="F62" s="271"/>
      <c r="G62" s="271"/>
      <c r="I62" s="271"/>
      <c r="L62" s="272"/>
      <c r="M62" s="272"/>
      <c r="N62" s="272"/>
      <c r="O62" s="272"/>
      <c r="P62" s="272"/>
    </row>
    <row r="63" spans="2:16" x14ac:dyDescent="0.25">
      <c r="B63" s="271"/>
      <c r="F63" s="271"/>
      <c r="G63" s="271"/>
      <c r="I63" s="271"/>
      <c r="L63" s="272"/>
      <c r="M63" s="272"/>
      <c r="N63" s="272"/>
      <c r="O63" s="272"/>
      <c r="P63" s="272"/>
    </row>
    <row r="64" spans="2:16" x14ac:dyDescent="0.25">
      <c r="B64" s="271"/>
      <c r="F64" s="271"/>
      <c r="G64" s="271"/>
      <c r="I64" s="271"/>
      <c r="L64" s="272"/>
      <c r="M64" s="272"/>
      <c r="N64" s="272"/>
      <c r="O64" s="272"/>
      <c r="P64" s="272"/>
    </row>
    <row r="65" spans="2:16" x14ac:dyDescent="0.25">
      <c r="B65" s="271"/>
      <c r="F65" s="271"/>
      <c r="G65" s="271"/>
      <c r="I65" s="271"/>
      <c r="L65" s="272"/>
      <c r="M65" s="272"/>
      <c r="N65" s="272"/>
      <c r="O65" s="272"/>
      <c r="P65" s="272"/>
    </row>
    <row r="66" spans="2:16" x14ac:dyDescent="0.25">
      <c r="B66" s="271"/>
      <c r="F66" s="271"/>
      <c r="G66" s="271"/>
      <c r="I66" s="271"/>
      <c r="L66" s="272"/>
      <c r="M66" s="272"/>
      <c r="N66" s="272"/>
      <c r="O66" s="272"/>
      <c r="P66" s="272"/>
    </row>
    <row r="67" spans="2:16" x14ac:dyDescent="0.25">
      <c r="B67" s="271"/>
      <c r="F67" s="271"/>
      <c r="G67" s="271"/>
      <c r="I67" s="271"/>
      <c r="L67" s="272"/>
      <c r="M67" s="272"/>
      <c r="N67" s="272"/>
      <c r="O67" s="272"/>
      <c r="P67" s="272"/>
    </row>
    <row r="68" spans="2:16" x14ac:dyDescent="0.25">
      <c r="B68" s="271"/>
      <c r="F68" s="271"/>
      <c r="G68" s="271"/>
      <c r="I68" s="271"/>
      <c r="L68" s="272"/>
      <c r="M68" s="272"/>
      <c r="N68" s="272"/>
      <c r="O68" s="272"/>
      <c r="P68" s="272"/>
    </row>
    <row r="69" spans="2:16" x14ac:dyDescent="0.25">
      <c r="B69" s="271"/>
      <c r="F69" s="271"/>
      <c r="G69" s="271"/>
      <c r="I69" s="271"/>
      <c r="L69" s="272"/>
      <c r="M69" s="272"/>
      <c r="N69" s="272"/>
      <c r="O69" s="272"/>
      <c r="P69" s="272"/>
    </row>
    <row r="70" spans="2:16" x14ac:dyDescent="0.25">
      <c r="B70" s="271"/>
      <c r="F70" s="271"/>
      <c r="G70" s="271"/>
      <c r="I70" s="271"/>
      <c r="L70" s="272"/>
      <c r="M70" s="272"/>
      <c r="N70" s="272"/>
      <c r="O70" s="272"/>
      <c r="P70" s="272"/>
    </row>
    <row r="71" spans="2:16" x14ac:dyDescent="0.25">
      <c r="B71" s="271"/>
      <c r="F71" s="271"/>
      <c r="G71" s="271"/>
      <c r="I71" s="271"/>
      <c r="L71" s="272"/>
      <c r="M71" s="272"/>
      <c r="N71" s="272"/>
      <c r="O71" s="272"/>
      <c r="P71" s="272"/>
    </row>
    <row r="72" spans="2:16" x14ac:dyDescent="0.25">
      <c r="B72" s="271"/>
      <c r="F72" s="271"/>
      <c r="G72" s="271"/>
      <c r="I72" s="271"/>
      <c r="L72" s="272"/>
      <c r="M72" s="272"/>
      <c r="N72" s="272"/>
      <c r="O72" s="272"/>
      <c r="P72" s="272"/>
    </row>
    <row r="73" spans="2:16" x14ac:dyDescent="0.25">
      <c r="B73" s="271"/>
      <c r="F73" s="271"/>
      <c r="G73" s="271"/>
      <c r="I73" s="271"/>
      <c r="L73" s="272"/>
      <c r="M73" s="272"/>
      <c r="N73" s="272"/>
      <c r="O73" s="272"/>
      <c r="P73" s="272"/>
    </row>
    <row r="74" spans="2:16" x14ac:dyDescent="0.25">
      <c r="B74" s="271"/>
      <c r="F74" s="271"/>
      <c r="G74" s="271"/>
      <c r="I74" s="271"/>
      <c r="L74" s="272"/>
      <c r="M74" s="272"/>
      <c r="N74" s="272"/>
      <c r="O74" s="272"/>
      <c r="P74" s="272"/>
    </row>
    <row r="75" spans="2:16" x14ac:dyDescent="0.25">
      <c r="B75" s="271"/>
      <c r="F75" s="271"/>
      <c r="G75" s="271"/>
      <c r="I75" s="271"/>
      <c r="L75" s="272"/>
      <c r="M75" s="272"/>
      <c r="N75" s="272"/>
      <c r="O75" s="272"/>
      <c r="P75" s="272"/>
    </row>
    <row r="76" spans="2:16" x14ac:dyDescent="0.25">
      <c r="B76" s="271"/>
      <c r="F76" s="271"/>
      <c r="G76" s="271"/>
      <c r="I76" s="271"/>
      <c r="L76" s="272"/>
      <c r="M76" s="272"/>
      <c r="N76" s="272"/>
      <c r="O76" s="272"/>
      <c r="P76" s="272"/>
    </row>
    <row r="77" spans="2:16" x14ac:dyDescent="0.25">
      <c r="B77" s="271"/>
      <c r="F77" s="271"/>
      <c r="G77" s="271"/>
      <c r="I77" s="271"/>
      <c r="L77" s="272"/>
      <c r="M77" s="272"/>
      <c r="N77" s="272"/>
      <c r="O77" s="272"/>
      <c r="P77" s="272"/>
    </row>
    <row r="78" spans="2:16" x14ac:dyDescent="0.25">
      <c r="B78" s="271"/>
      <c r="F78" s="271"/>
      <c r="G78" s="271"/>
      <c r="I78" s="271"/>
      <c r="L78" s="272"/>
      <c r="M78" s="272"/>
      <c r="N78" s="272"/>
      <c r="O78" s="272"/>
      <c r="P78" s="272"/>
    </row>
    <row r="79" spans="2:16" x14ac:dyDescent="0.25">
      <c r="B79" s="271"/>
      <c r="F79" s="271"/>
      <c r="G79" s="271"/>
      <c r="I79" s="271"/>
      <c r="L79" s="272"/>
      <c r="M79" s="272"/>
      <c r="N79" s="272"/>
      <c r="O79" s="272"/>
      <c r="P79" s="272"/>
    </row>
    <row r="80" spans="2:16" x14ac:dyDescent="0.25">
      <c r="B80" s="271"/>
      <c r="F80" s="271"/>
      <c r="G80" s="271"/>
      <c r="I80" s="271"/>
      <c r="L80" s="272"/>
      <c r="M80" s="272"/>
      <c r="N80" s="272"/>
      <c r="O80" s="272"/>
      <c r="P80" s="272"/>
    </row>
    <row r="81" spans="2:16" x14ac:dyDescent="0.25">
      <c r="B81" s="271"/>
      <c r="F81" s="271"/>
      <c r="G81" s="271"/>
      <c r="I81" s="271"/>
      <c r="L81" s="272"/>
      <c r="M81" s="272"/>
      <c r="N81" s="272"/>
      <c r="O81" s="272"/>
      <c r="P81" s="272"/>
    </row>
    <row r="82" spans="2:16" x14ac:dyDescent="0.25">
      <c r="B82" s="271"/>
      <c r="F82" s="271"/>
      <c r="G82" s="271"/>
      <c r="I82" s="271"/>
      <c r="L82" s="272"/>
      <c r="M82" s="272"/>
      <c r="N82" s="272"/>
      <c r="O82" s="272"/>
      <c r="P82" s="272"/>
    </row>
    <row r="83" spans="2:16" x14ac:dyDescent="0.25">
      <c r="B83" s="271"/>
      <c r="F83" s="271"/>
      <c r="G83" s="271"/>
      <c r="I83" s="271"/>
      <c r="L83" s="272"/>
      <c r="M83" s="272"/>
      <c r="N83" s="272"/>
      <c r="O83" s="272"/>
      <c r="P83" s="272"/>
    </row>
    <row r="84" spans="2:16" x14ac:dyDescent="0.25">
      <c r="B84" s="271"/>
      <c r="F84" s="271"/>
      <c r="G84" s="271"/>
      <c r="I84" s="271"/>
      <c r="L84" s="272"/>
      <c r="M84" s="272"/>
      <c r="N84" s="272"/>
      <c r="O84" s="272"/>
      <c r="P84" s="272"/>
    </row>
    <row r="85" spans="2:16" x14ac:dyDescent="0.25">
      <c r="B85" s="271"/>
      <c r="F85" s="271"/>
      <c r="G85" s="271"/>
      <c r="I85" s="271"/>
      <c r="L85" s="272"/>
      <c r="M85" s="272"/>
      <c r="N85" s="272"/>
      <c r="O85" s="272"/>
      <c r="P85" s="272"/>
    </row>
    <row r="86" spans="2:16" x14ac:dyDescent="0.25">
      <c r="B86" s="271"/>
      <c r="F86" s="271"/>
      <c r="G86" s="271"/>
      <c r="I86" s="271"/>
      <c r="L86" s="272"/>
      <c r="M86" s="272"/>
      <c r="N86" s="272"/>
      <c r="O86" s="272"/>
      <c r="P86" s="272"/>
    </row>
    <row r="87" spans="2:16" x14ac:dyDescent="0.25">
      <c r="B87" s="271"/>
      <c r="F87" s="271"/>
      <c r="G87" s="271"/>
      <c r="I87" s="271"/>
      <c r="L87" s="272"/>
      <c r="M87" s="272"/>
      <c r="N87" s="272"/>
      <c r="O87" s="272"/>
      <c r="P87" s="272"/>
    </row>
    <row r="88" spans="2:16" x14ac:dyDescent="0.25">
      <c r="B88" s="271"/>
      <c r="F88" s="271"/>
      <c r="G88" s="271"/>
      <c r="I88" s="271"/>
      <c r="L88" s="272"/>
      <c r="M88" s="272"/>
      <c r="N88" s="272"/>
      <c r="O88" s="272"/>
      <c r="P88" s="272"/>
    </row>
    <row r="89" spans="2:16" x14ac:dyDescent="0.25">
      <c r="B89" s="271"/>
      <c r="F89" s="271"/>
      <c r="G89" s="271"/>
      <c r="I89" s="271"/>
      <c r="L89" s="272"/>
      <c r="M89" s="272"/>
      <c r="N89" s="272"/>
      <c r="O89" s="272"/>
      <c r="P89" s="272"/>
    </row>
    <row r="90" spans="2:16" x14ac:dyDescent="0.25">
      <c r="B90" s="271"/>
      <c r="F90" s="271"/>
      <c r="G90" s="271"/>
      <c r="I90" s="271"/>
      <c r="L90" s="272"/>
      <c r="M90" s="272"/>
      <c r="N90" s="272"/>
      <c r="O90" s="272"/>
      <c r="P90" s="272"/>
    </row>
    <row r="91" spans="2:16" x14ac:dyDescent="0.25">
      <c r="B91" s="271"/>
      <c r="F91" s="271"/>
      <c r="G91" s="271"/>
      <c r="I91" s="271"/>
      <c r="L91" s="272"/>
      <c r="M91" s="272"/>
      <c r="N91" s="272"/>
      <c r="O91" s="272"/>
      <c r="P91" s="272"/>
    </row>
    <row r="92" spans="2:16" x14ac:dyDescent="0.25">
      <c r="B92" s="271"/>
      <c r="F92" s="271"/>
      <c r="G92" s="271"/>
      <c r="I92" s="271"/>
      <c r="L92" s="272"/>
      <c r="M92" s="272"/>
      <c r="N92" s="272"/>
      <c r="O92" s="272"/>
      <c r="P92" s="272"/>
    </row>
    <row r="93" spans="2:16" x14ac:dyDescent="0.25">
      <c r="B93" s="271"/>
      <c r="F93" s="271"/>
      <c r="G93" s="271"/>
      <c r="I93" s="271"/>
      <c r="L93" s="272"/>
      <c r="M93" s="272"/>
      <c r="N93" s="272"/>
      <c r="O93" s="272"/>
      <c r="P93" s="272"/>
    </row>
    <row r="94" spans="2:16" x14ac:dyDescent="0.25">
      <c r="B94" s="271"/>
      <c r="F94" s="271"/>
      <c r="G94" s="271"/>
      <c r="I94" s="271"/>
      <c r="L94" s="272"/>
      <c r="M94" s="272"/>
      <c r="N94" s="272"/>
      <c r="O94" s="272"/>
      <c r="P94" s="272"/>
    </row>
    <row r="95" spans="2:16" x14ac:dyDescent="0.25">
      <c r="B95" s="271"/>
      <c r="F95" s="271"/>
      <c r="G95" s="271"/>
      <c r="I95" s="271"/>
      <c r="L95" s="272"/>
      <c r="M95" s="272"/>
      <c r="N95" s="272"/>
      <c r="O95" s="272"/>
      <c r="P95" s="272"/>
    </row>
    <row r="96" spans="2:16" x14ac:dyDescent="0.25">
      <c r="B96" s="271"/>
      <c r="F96" s="271"/>
      <c r="G96" s="271"/>
      <c r="I96" s="271"/>
      <c r="L96" s="272"/>
      <c r="M96" s="272"/>
      <c r="N96" s="272"/>
      <c r="O96" s="272"/>
      <c r="P96" s="272"/>
    </row>
    <row r="97" spans="2:16" x14ac:dyDescent="0.25">
      <c r="B97" s="271"/>
      <c r="F97" s="271"/>
      <c r="G97" s="271"/>
      <c r="I97" s="271"/>
      <c r="L97" s="272"/>
      <c r="M97" s="272"/>
      <c r="N97" s="272"/>
      <c r="O97" s="272"/>
      <c r="P97" s="272"/>
    </row>
    <row r="98" spans="2:16" x14ac:dyDescent="0.25">
      <c r="B98" s="271"/>
      <c r="F98" s="271"/>
      <c r="G98" s="271"/>
      <c r="I98" s="271"/>
      <c r="L98" s="272"/>
      <c r="M98" s="272"/>
      <c r="N98" s="272"/>
      <c r="O98" s="272"/>
      <c r="P98" s="272"/>
    </row>
    <row r="99" spans="2:16" x14ac:dyDescent="0.25">
      <c r="B99" s="271"/>
      <c r="F99" s="271"/>
      <c r="G99" s="271"/>
      <c r="I99" s="271"/>
      <c r="L99" s="272"/>
      <c r="M99" s="272"/>
      <c r="N99" s="272"/>
      <c r="O99" s="272"/>
      <c r="P99" s="272"/>
    </row>
    <row r="100" spans="2:16" x14ac:dyDescent="0.25">
      <c r="B100" s="271"/>
      <c r="F100" s="271"/>
      <c r="G100" s="271"/>
      <c r="I100" s="271"/>
      <c r="L100" s="272"/>
      <c r="M100" s="272"/>
      <c r="N100" s="272"/>
      <c r="O100" s="272"/>
      <c r="P100" s="272"/>
    </row>
    <row r="101" spans="2:16" x14ac:dyDescent="0.25">
      <c r="B101" s="271"/>
      <c r="F101" s="271"/>
      <c r="G101" s="271"/>
      <c r="I101" s="271"/>
      <c r="L101" s="272"/>
      <c r="M101" s="272"/>
      <c r="N101" s="272"/>
      <c r="O101" s="272"/>
      <c r="P101" s="272"/>
    </row>
    <row r="102" spans="2:16" x14ac:dyDescent="0.25">
      <c r="B102" s="271"/>
      <c r="F102" s="271"/>
      <c r="G102" s="271"/>
      <c r="I102" s="271"/>
      <c r="L102" s="272"/>
      <c r="M102" s="272"/>
      <c r="N102" s="272"/>
      <c r="O102" s="272"/>
      <c r="P102" s="272"/>
    </row>
    <row r="103" spans="2:16" x14ac:dyDescent="0.25">
      <c r="B103" s="271"/>
      <c r="F103" s="271"/>
      <c r="G103" s="271"/>
      <c r="I103" s="271"/>
      <c r="L103" s="272"/>
      <c r="M103" s="272"/>
      <c r="N103" s="272"/>
      <c r="O103" s="272"/>
      <c r="P103" s="272"/>
    </row>
    <row r="104" spans="2:16" x14ac:dyDescent="0.25">
      <c r="B104" s="271"/>
      <c r="F104" s="271"/>
      <c r="G104" s="271"/>
      <c r="I104" s="271"/>
      <c r="L104" s="272"/>
      <c r="M104" s="272"/>
      <c r="N104" s="272"/>
      <c r="O104" s="272"/>
      <c r="P104" s="272"/>
    </row>
    <row r="105" spans="2:16" x14ac:dyDescent="0.25">
      <c r="B105" s="271"/>
      <c r="F105" s="271"/>
      <c r="G105" s="271"/>
      <c r="I105" s="271"/>
      <c r="L105" s="272"/>
      <c r="M105" s="272"/>
      <c r="N105" s="272"/>
      <c r="O105" s="272"/>
      <c r="P105" s="272"/>
    </row>
    <row r="106" spans="2:16" x14ac:dyDescent="0.25">
      <c r="B106" s="271"/>
      <c r="F106" s="271"/>
      <c r="G106" s="271"/>
      <c r="I106" s="271"/>
      <c r="L106" s="272"/>
      <c r="M106" s="272"/>
      <c r="N106" s="272"/>
      <c r="O106" s="272"/>
      <c r="P106" s="272"/>
    </row>
    <row r="107" spans="2:16" x14ac:dyDescent="0.25">
      <c r="B107" s="271"/>
      <c r="F107" s="271"/>
      <c r="G107" s="271"/>
      <c r="I107" s="271"/>
      <c r="L107" s="272"/>
      <c r="M107" s="272"/>
      <c r="N107" s="272"/>
      <c r="O107" s="272"/>
      <c r="P107" s="272"/>
    </row>
    <row r="108" spans="2:16" x14ac:dyDescent="0.25">
      <c r="B108" s="271"/>
      <c r="F108" s="271"/>
      <c r="G108" s="271"/>
      <c r="I108" s="271"/>
      <c r="L108" s="272"/>
      <c r="M108" s="272"/>
      <c r="N108" s="272"/>
      <c r="O108" s="272"/>
      <c r="P108" s="272"/>
    </row>
    <row r="109" spans="2:16" x14ac:dyDescent="0.25">
      <c r="B109" s="271"/>
      <c r="F109" s="271"/>
      <c r="G109" s="271"/>
      <c r="I109" s="271"/>
      <c r="L109" s="272"/>
      <c r="M109" s="272"/>
      <c r="N109" s="272"/>
      <c r="O109" s="272"/>
      <c r="P109" s="272"/>
    </row>
    <row r="110" spans="2:16" x14ac:dyDescent="0.25">
      <c r="B110" s="271"/>
      <c r="F110" s="271"/>
      <c r="G110" s="271"/>
      <c r="I110" s="271"/>
      <c r="L110" s="272"/>
      <c r="M110" s="272"/>
      <c r="N110" s="272"/>
      <c r="O110" s="272"/>
      <c r="P110" s="272"/>
    </row>
    <row r="111" spans="2:16" x14ac:dyDescent="0.25">
      <c r="B111" s="271"/>
      <c r="F111" s="271"/>
      <c r="G111" s="271"/>
      <c r="I111" s="271"/>
      <c r="L111" s="272"/>
      <c r="M111" s="272"/>
      <c r="N111" s="272"/>
      <c r="O111" s="272"/>
      <c r="P111" s="272"/>
    </row>
    <row r="112" spans="2:16" x14ac:dyDescent="0.25">
      <c r="B112" s="271"/>
      <c r="F112" s="271"/>
      <c r="G112" s="271"/>
      <c r="I112" s="271"/>
      <c r="L112" s="272"/>
      <c r="M112" s="272"/>
      <c r="N112" s="272"/>
      <c r="O112" s="272"/>
      <c r="P112" s="272"/>
    </row>
    <row r="113" spans="2:16" x14ac:dyDescent="0.25">
      <c r="B113" s="271"/>
      <c r="F113" s="271"/>
      <c r="G113" s="271"/>
      <c r="I113" s="271"/>
      <c r="L113" s="272"/>
      <c r="M113" s="272"/>
      <c r="N113" s="272"/>
      <c r="O113" s="272"/>
      <c r="P113" s="272"/>
    </row>
    <row r="114" spans="2:16" x14ac:dyDescent="0.25">
      <c r="B114" s="271"/>
      <c r="F114" s="271"/>
      <c r="G114" s="271"/>
      <c r="I114" s="271"/>
      <c r="L114" s="272"/>
      <c r="M114" s="272"/>
      <c r="N114" s="272"/>
      <c r="O114" s="272"/>
      <c r="P114" s="272"/>
    </row>
    <row r="115" spans="2:16" x14ac:dyDescent="0.25">
      <c r="B115" s="271"/>
      <c r="F115" s="271"/>
      <c r="G115" s="271"/>
      <c r="I115" s="271"/>
      <c r="L115" s="272"/>
      <c r="M115" s="272"/>
      <c r="N115" s="272"/>
      <c r="O115" s="272"/>
      <c r="P115" s="272"/>
    </row>
    <row r="116" spans="2:16" x14ac:dyDescent="0.25">
      <c r="B116" s="271"/>
      <c r="F116" s="271"/>
      <c r="G116" s="271"/>
      <c r="I116" s="271"/>
      <c r="L116" s="272"/>
      <c r="M116" s="272"/>
      <c r="N116" s="272"/>
      <c r="O116" s="272"/>
      <c r="P116" s="272"/>
    </row>
    <row r="117" spans="2:16" x14ac:dyDescent="0.25">
      <c r="B117" s="271"/>
      <c r="F117" s="271"/>
      <c r="G117" s="271"/>
      <c r="I117" s="271"/>
      <c r="L117" s="272"/>
      <c r="M117" s="272"/>
      <c r="N117" s="272"/>
      <c r="O117" s="272"/>
      <c r="P117" s="272"/>
    </row>
    <row r="118" spans="2:16" x14ac:dyDescent="0.25">
      <c r="B118" s="271"/>
      <c r="F118" s="271"/>
      <c r="G118" s="271"/>
      <c r="I118" s="271"/>
      <c r="L118" s="272"/>
      <c r="M118" s="272"/>
      <c r="N118" s="272"/>
      <c r="O118" s="272"/>
      <c r="P118" s="272"/>
    </row>
    <row r="119" spans="2:16" x14ac:dyDescent="0.25">
      <c r="B119" s="271"/>
      <c r="F119" s="271"/>
      <c r="G119" s="271"/>
      <c r="I119" s="271"/>
      <c r="L119" s="272"/>
      <c r="M119" s="272"/>
      <c r="N119" s="272"/>
      <c r="O119" s="272"/>
      <c r="P119" s="272"/>
    </row>
    <row r="120" spans="2:16" x14ac:dyDescent="0.25">
      <c r="B120" s="271"/>
      <c r="F120" s="271"/>
      <c r="G120" s="271"/>
      <c r="I120" s="271"/>
      <c r="L120" s="272"/>
      <c r="M120" s="272"/>
      <c r="N120" s="272"/>
      <c r="O120" s="272"/>
      <c r="P120" s="272"/>
    </row>
    <row r="121" spans="2:16" x14ac:dyDescent="0.25">
      <c r="B121" s="271"/>
      <c r="F121" s="271"/>
      <c r="G121" s="271"/>
      <c r="I121" s="271"/>
      <c r="L121" s="272"/>
      <c r="M121" s="272"/>
      <c r="N121" s="272"/>
      <c r="O121" s="272"/>
      <c r="P121" s="272"/>
    </row>
    <row r="122" spans="2:16" x14ac:dyDescent="0.25">
      <c r="B122" s="271"/>
      <c r="F122" s="271"/>
      <c r="G122" s="271"/>
      <c r="I122" s="271"/>
      <c r="L122" s="272"/>
      <c r="M122" s="272"/>
      <c r="N122" s="272"/>
      <c r="O122" s="272"/>
      <c r="P122" s="272"/>
    </row>
    <row r="123" spans="2:16" x14ac:dyDescent="0.25">
      <c r="B123" s="271"/>
      <c r="F123" s="271"/>
      <c r="G123" s="271"/>
      <c r="I123" s="271"/>
      <c r="L123" s="272"/>
      <c r="M123" s="272"/>
      <c r="N123" s="272"/>
      <c r="O123" s="272"/>
      <c r="P123" s="272"/>
    </row>
    <row r="124" spans="2:16" x14ac:dyDescent="0.25">
      <c r="B124" s="271"/>
      <c r="F124" s="271"/>
      <c r="G124" s="271"/>
      <c r="I124" s="271"/>
      <c r="L124" s="272"/>
      <c r="M124" s="272"/>
      <c r="N124" s="272"/>
      <c r="O124" s="272"/>
      <c r="P124" s="272"/>
    </row>
    <row r="125" spans="2:16" x14ac:dyDescent="0.25">
      <c r="B125" s="271"/>
      <c r="F125" s="271"/>
      <c r="G125" s="271"/>
      <c r="I125" s="271"/>
      <c r="L125" s="272"/>
      <c r="M125" s="272"/>
      <c r="N125" s="272"/>
      <c r="O125" s="272"/>
      <c r="P125" s="272"/>
    </row>
    <row r="126" spans="2:16" x14ac:dyDescent="0.25">
      <c r="B126" s="271"/>
      <c r="F126" s="271"/>
      <c r="G126" s="271"/>
      <c r="I126" s="271"/>
      <c r="L126" s="272"/>
      <c r="M126" s="272"/>
      <c r="N126" s="272"/>
      <c r="O126" s="272"/>
      <c r="P126" s="272"/>
    </row>
    <row r="127" spans="2:16" x14ac:dyDescent="0.25">
      <c r="B127" s="271"/>
      <c r="F127" s="271"/>
      <c r="G127" s="271"/>
      <c r="I127" s="271"/>
      <c r="L127" s="272"/>
      <c r="M127" s="272"/>
      <c r="N127" s="272"/>
      <c r="O127" s="272"/>
      <c r="P127" s="272"/>
    </row>
    <row r="128" spans="2:16" x14ac:dyDescent="0.25">
      <c r="B128" s="271"/>
      <c r="F128" s="271"/>
      <c r="G128" s="271"/>
      <c r="I128" s="271"/>
      <c r="L128" s="272"/>
      <c r="M128" s="272"/>
      <c r="N128" s="272"/>
      <c r="O128" s="272"/>
      <c r="P128" s="272"/>
    </row>
    <row r="129" spans="2:16" x14ac:dyDescent="0.25">
      <c r="B129" s="271"/>
      <c r="F129" s="271"/>
      <c r="G129" s="271"/>
      <c r="I129" s="271"/>
      <c r="L129" s="272"/>
      <c r="M129" s="272"/>
      <c r="N129" s="272"/>
      <c r="O129" s="272"/>
      <c r="P129" s="272"/>
    </row>
    <row r="130" spans="2:16" x14ac:dyDescent="0.25">
      <c r="B130" s="271"/>
      <c r="F130" s="271"/>
      <c r="G130" s="271"/>
      <c r="I130" s="271"/>
      <c r="L130" s="272"/>
      <c r="M130" s="272"/>
      <c r="N130" s="272"/>
      <c r="O130" s="272"/>
      <c r="P130" s="272"/>
    </row>
    <row r="131" spans="2:16" x14ac:dyDescent="0.25">
      <c r="B131" s="271"/>
      <c r="F131" s="271"/>
      <c r="G131" s="271"/>
      <c r="I131" s="271"/>
      <c r="L131" s="272"/>
      <c r="M131" s="272"/>
      <c r="N131" s="272"/>
      <c r="O131" s="272"/>
      <c r="P131" s="272"/>
    </row>
    <row r="132" spans="2:16" x14ac:dyDescent="0.25">
      <c r="B132" s="271"/>
      <c r="F132" s="271"/>
      <c r="G132" s="271"/>
      <c r="I132" s="271"/>
      <c r="L132" s="272"/>
      <c r="M132" s="272"/>
      <c r="N132" s="272"/>
      <c r="O132" s="272"/>
      <c r="P132" s="272"/>
    </row>
    <row r="133" spans="2:16" x14ac:dyDescent="0.25">
      <c r="B133" s="271"/>
      <c r="F133" s="271"/>
      <c r="G133" s="271"/>
      <c r="I133" s="271"/>
      <c r="L133" s="272"/>
      <c r="M133" s="272"/>
      <c r="N133" s="272"/>
      <c r="O133" s="272"/>
      <c r="P133" s="272"/>
    </row>
    <row r="134" spans="2:16" x14ac:dyDescent="0.25">
      <c r="B134" s="271"/>
      <c r="F134" s="271"/>
      <c r="G134" s="271"/>
      <c r="I134" s="271"/>
      <c r="L134" s="272"/>
      <c r="M134" s="272"/>
      <c r="N134" s="272"/>
      <c r="O134" s="272"/>
      <c r="P134" s="272"/>
    </row>
    <row r="135" spans="2:16" x14ac:dyDescent="0.25">
      <c r="B135" s="271"/>
      <c r="F135" s="271"/>
      <c r="G135" s="271"/>
      <c r="I135" s="271"/>
      <c r="L135" s="272"/>
      <c r="M135" s="272"/>
      <c r="N135" s="272"/>
      <c r="O135" s="272"/>
      <c r="P135" s="272"/>
    </row>
    <row r="136" spans="2:16" x14ac:dyDescent="0.25">
      <c r="B136" s="271"/>
      <c r="F136" s="271"/>
      <c r="G136" s="271"/>
      <c r="I136" s="271"/>
      <c r="L136" s="272"/>
      <c r="M136" s="272"/>
      <c r="N136" s="272"/>
      <c r="O136" s="272"/>
      <c r="P136" s="272"/>
    </row>
    <row r="137" spans="2:16" x14ac:dyDescent="0.25">
      <c r="B137" s="271"/>
      <c r="F137" s="271"/>
      <c r="G137" s="271"/>
      <c r="I137" s="271"/>
      <c r="L137" s="272"/>
      <c r="M137" s="272"/>
      <c r="N137" s="272"/>
      <c r="O137" s="272"/>
      <c r="P137" s="272"/>
    </row>
    <row r="138" spans="2:16" x14ac:dyDescent="0.25">
      <c r="B138" s="271"/>
      <c r="F138" s="271"/>
      <c r="G138" s="271"/>
      <c r="I138" s="271"/>
      <c r="L138" s="272"/>
      <c r="M138" s="272"/>
      <c r="N138" s="272"/>
      <c r="O138" s="272"/>
      <c r="P138" s="272"/>
    </row>
    <row r="139" spans="2:16" x14ac:dyDescent="0.25">
      <c r="B139" s="271"/>
      <c r="F139" s="271"/>
      <c r="G139" s="271"/>
      <c r="I139" s="271"/>
      <c r="L139" s="272"/>
      <c r="M139" s="272"/>
      <c r="N139" s="272"/>
      <c r="O139" s="272"/>
      <c r="P139" s="272"/>
    </row>
    <row r="140" spans="2:16" x14ac:dyDescent="0.25">
      <c r="B140" s="271"/>
      <c r="F140" s="271"/>
      <c r="G140" s="271"/>
      <c r="I140" s="271"/>
      <c r="L140" s="272"/>
      <c r="M140" s="272"/>
      <c r="N140" s="272"/>
      <c r="O140" s="272"/>
      <c r="P140" s="272"/>
    </row>
    <row r="141" spans="2:16" x14ac:dyDescent="0.25">
      <c r="B141" s="271"/>
      <c r="F141" s="271"/>
      <c r="G141" s="271"/>
      <c r="I141" s="271"/>
    </row>
    <row r="142" spans="2:16" x14ac:dyDescent="0.25">
      <c r="B142" s="271"/>
      <c r="F142" s="271"/>
      <c r="G142" s="271"/>
      <c r="I142" s="271"/>
      <c r="L142" s="271"/>
      <c r="M142" s="271"/>
      <c r="N142" s="271"/>
      <c r="O142" s="271"/>
      <c r="P142" s="271"/>
    </row>
    <row r="143" spans="2:16" x14ac:dyDescent="0.25">
      <c r="B143" s="271"/>
      <c r="F143" s="271"/>
      <c r="G143" s="271"/>
      <c r="I143" s="271"/>
      <c r="L143" s="271"/>
      <c r="M143" s="271"/>
      <c r="N143" s="271"/>
      <c r="O143" s="271"/>
      <c r="P143" s="271"/>
    </row>
  </sheetData>
  <mergeCells count="60">
    <mergeCell ref="B36:F36"/>
    <mergeCell ref="E43:F43"/>
    <mergeCell ref="B24:D24"/>
    <mergeCell ref="B25:D25"/>
    <mergeCell ref="B26:F26"/>
    <mergeCell ref="B27:D27"/>
    <mergeCell ref="B29:F29"/>
    <mergeCell ref="B32:D32"/>
    <mergeCell ref="B33:D33"/>
    <mergeCell ref="B34:D34"/>
    <mergeCell ref="B35:D35"/>
    <mergeCell ref="A40:F40"/>
    <mergeCell ref="A36:A39"/>
    <mergeCell ref="B37:D37"/>
    <mergeCell ref="B38:D38"/>
    <mergeCell ref="B39:D39"/>
    <mergeCell ref="A5:A9"/>
    <mergeCell ref="A10:A14"/>
    <mergeCell ref="A15:A18"/>
    <mergeCell ref="A19:A21"/>
    <mergeCell ref="A22:A25"/>
    <mergeCell ref="B7:D7"/>
    <mergeCell ref="B8:D8"/>
    <mergeCell ref="B22:F22"/>
    <mergeCell ref="B17:D17"/>
    <mergeCell ref="B16:D16"/>
    <mergeCell ref="B12:D12"/>
    <mergeCell ref="B18:D18"/>
    <mergeCell ref="B20:D20"/>
    <mergeCell ref="B21:D21"/>
    <mergeCell ref="B14:D14"/>
    <mergeCell ref="B15:F15"/>
    <mergeCell ref="B19:F19"/>
    <mergeCell ref="P3:P4"/>
    <mergeCell ref="K3:K4"/>
    <mergeCell ref="E3:E4"/>
    <mergeCell ref="B5:F5"/>
    <mergeCell ref="B6:D6"/>
    <mergeCell ref="B31:D31"/>
    <mergeCell ref="B11:D11"/>
    <mergeCell ref="B13:D13"/>
    <mergeCell ref="B23:D23"/>
    <mergeCell ref="B9:D9"/>
    <mergeCell ref="B10:F10"/>
    <mergeCell ref="A29:A35"/>
    <mergeCell ref="B28:D28"/>
    <mergeCell ref="A26:A28"/>
    <mergeCell ref="A1:P2"/>
    <mergeCell ref="L3:L4"/>
    <mergeCell ref="M3:M4"/>
    <mergeCell ref="N3:N4"/>
    <mergeCell ref="F3:F4"/>
    <mergeCell ref="H3:H4"/>
    <mergeCell ref="J3:J4"/>
    <mergeCell ref="I3:I4"/>
    <mergeCell ref="G3:G4"/>
    <mergeCell ref="O3:O4"/>
    <mergeCell ref="C4:D4"/>
    <mergeCell ref="A3:D3"/>
    <mergeCell ref="B30:D30"/>
  </mergeCells>
  <pageMargins left="0.25" right="0.25" top="0.75" bottom="0.75" header="0.3" footer="0.3"/>
  <pageSetup paperSize="8" scale="98"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85" zoomScaleNormal="85" workbookViewId="0">
      <selection activeCell="E13" sqref="E13"/>
    </sheetView>
  </sheetViews>
  <sheetFormatPr baseColWidth="10" defaultRowHeight="15" x14ac:dyDescent="0.25"/>
  <cols>
    <col min="1" max="1" width="6.140625" style="271" bestFit="1" customWidth="1"/>
    <col min="2" max="2" width="4.85546875" style="271" customWidth="1"/>
    <col min="3" max="3" width="3.85546875" style="271" customWidth="1"/>
    <col min="4" max="4" width="20.140625" style="271" customWidth="1"/>
    <col min="5" max="5" width="32.85546875" style="271" customWidth="1"/>
    <col min="6" max="6" width="12.140625" style="271" bestFit="1" customWidth="1"/>
    <col min="7" max="7" width="57.5703125" style="271" customWidth="1"/>
    <col min="8" max="8" width="16.7109375" style="271" customWidth="1"/>
    <col min="9" max="9" width="7.7109375" style="271" bestFit="1" customWidth="1"/>
    <col min="10" max="14" width="5.140625" style="271" bestFit="1" customWidth="1"/>
    <col min="15" max="16384" width="11.42578125" style="271"/>
  </cols>
  <sheetData>
    <row r="1" spans="1:14" x14ac:dyDescent="0.25">
      <c r="A1" s="552" t="s">
        <v>236</v>
      </c>
      <c r="B1" s="553"/>
      <c r="C1" s="553"/>
      <c r="D1" s="553"/>
      <c r="E1" s="553"/>
      <c r="F1" s="553"/>
      <c r="G1" s="553"/>
      <c r="H1" s="553"/>
      <c r="I1" s="553"/>
      <c r="J1" s="553"/>
      <c r="K1" s="553"/>
      <c r="L1" s="553"/>
      <c r="M1" s="553"/>
      <c r="N1" s="554"/>
    </row>
    <row r="2" spans="1:14" x14ac:dyDescent="0.25">
      <c r="A2" s="555"/>
      <c r="B2" s="556"/>
      <c r="C2" s="556"/>
      <c r="D2" s="556"/>
      <c r="E2" s="556"/>
      <c r="F2" s="556"/>
      <c r="G2" s="556"/>
      <c r="H2" s="556"/>
      <c r="I2" s="556"/>
      <c r="J2" s="556"/>
      <c r="K2" s="556"/>
      <c r="L2" s="556"/>
      <c r="M2" s="556"/>
      <c r="N2" s="557"/>
    </row>
    <row r="3" spans="1:14" s="292" customFormat="1" x14ac:dyDescent="0.25">
      <c r="A3" s="558" t="s">
        <v>0</v>
      </c>
      <c r="B3" s="522"/>
      <c r="C3" s="522"/>
      <c r="D3" s="522"/>
      <c r="E3" s="507" t="s">
        <v>1</v>
      </c>
      <c r="F3" s="507" t="s">
        <v>27</v>
      </c>
      <c r="G3" s="507" t="s">
        <v>2</v>
      </c>
      <c r="H3" s="507" t="s">
        <v>33</v>
      </c>
      <c r="I3" s="507" t="s">
        <v>32</v>
      </c>
      <c r="J3" s="507">
        <v>2014</v>
      </c>
      <c r="K3" s="507">
        <v>2015</v>
      </c>
      <c r="L3" s="507">
        <v>2016</v>
      </c>
      <c r="M3" s="507">
        <v>2017</v>
      </c>
      <c r="N3" s="559">
        <v>2018</v>
      </c>
    </row>
    <row r="4" spans="1:14" s="292" customFormat="1" ht="15.75" thickBot="1" x14ac:dyDescent="0.3">
      <c r="A4" s="322" t="s">
        <v>237</v>
      </c>
      <c r="B4" s="508" t="s">
        <v>6</v>
      </c>
      <c r="C4" s="509"/>
      <c r="D4" s="324" t="s">
        <v>45</v>
      </c>
      <c r="E4" s="508"/>
      <c r="F4" s="508"/>
      <c r="G4" s="508"/>
      <c r="H4" s="508"/>
      <c r="I4" s="508"/>
      <c r="J4" s="508"/>
      <c r="K4" s="508"/>
      <c r="L4" s="508"/>
      <c r="M4" s="508"/>
      <c r="N4" s="560"/>
    </row>
    <row r="5" spans="1:14" s="293" customFormat="1" x14ac:dyDescent="0.25">
      <c r="A5" s="549" t="s">
        <v>43</v>
      </c>
      <c r="B5" s="551" t="s">
        <v>246</v>
      </c>
      <c r="C5" s="519"/>
      <c r="D5" s="519"/>
      <c r="E5" s="325"/>
      <c r="F5" s="109">
        <f>SUM(F6:F19)</f>
        <v>1682762</v>
      </c>
      <c r="G5" s="326"/>
      <c r="H5" s="327"/>
      <c r="I5" s="328"/>
      <c r="J5" s="327"/>
      <c r="K5" s="327"/>
      <c r="L5" s="327"/>
      <c r="M5" s="327"/>
      <c r="N5" s="329"/>
    </row>
    <row r="6" spans="1:14" ht="30" x14ac:dyDescent="0.25">
      <c r="A6" s="549"/>
      <c r="B6" s="538">
        <v>152</v>
      </c>
      <c r="C6" s="539"/>
      <c r="D6" s="330" t="s">
        <v>44</v>
      </c>
      <c r="E6" s="48" t="s">
        <v>49</v>
      </c>
      <c r="F6" s="331">
        <v>180000</v>
      </c>
      <c r="G6" s="195" t="s">
        <v>48</v>
      </c>
      <c r="H6" s="73" t="s">
        <v>41</v>
      </c>
      <c r="I6" s="25">
        <v>1</v>
      </c>
      <c r="J6" s="332"/>
      <c r="K6" s="333"/>
      <c r="L6" s="334"/>
      <c r="M6" s="334"/>
      <c r="N6" s="335"/>
    </row>
    <row r="7" spans="1:14" ht="30" x14ac:dyDescent="0.25">
      <c r="A7" s="549"/>
      <c r="B7" s="538">
        <v>153</v>
      </c>
      <c r="C7" s="539"/>
      <c r="D7" s="330" t="s">
        <v>44</v>
      </c>
      <c r="E7" s="48" t="s">
        <v>56</v>
      </c>
      <c r="F7" s="111">
        <v>110000</v>
      </c>
      <c r="G7" s="196" t="s">
        <v>55</v>
      </c>
      <c r="H7" s="113" t="s">
        <v>41</v>
      </c>
      <c r="I7" s="25">
        <v>3</v>
      </c>
      <c r="J7" s="333"/>
      <c r="K7" s="332"/>
      <c r="L7" s="332"/>
      <c r="M7" s="336"/>
      <c r="N7" s="337"/>
    </row>
    <row r="8" spans="1:14" ht="30" x14ac:dyDescent="0.25">
      <c r="A8" s="549"/>
      <c r="B8" s="538">
        <v>154</v>
      </c>
      <c r="C8" s="539"/>
      <c r="D8" s="277" t="s">
        <v>44</v>
      </c>
      <c r="E8" s="48" t="s">
        <v>49</v>
      </c>
      <c r="F8" s="331">
        <v>315592</v>
      </c>
      <c r="G8" s="48" t="s">
        <v>42</v>
      </c>
      <c r="H8" s="113" t="s">
        <v>41</v>
      </c>
      <c r="I8" s="25">
        <v>1</v>
      </c>
      <c r="J8" s="336"/>
      <c r="K8" s="336"/>
      <c r="L8" s="333"/>
      <c r="M8" s="333"/>
      <c r="N8" s="338"/>
    </row>
    <row r="9" spans="1:14" ht="62.25" customHeight="1" x14ac:dyDescent="0.25">
      <c r="A9" s="549"/>
      <c r="B9" s="538">
        <v>155</v>
      </c>
      <c r="C9" s="539"/>
      <c r="D9" s="277" t="s">
        <v>118</v>
      </c>
      <c r="E9" s="48" t="s">
        <v>56</v>
      </c>
      <c r="F9" s="331">
        <v>41000</v>
      </c>
      <c r="G9" s="84" t="s">
        <v>124</v>
      </c>
      <c r="H9" s="113" t="s">
        <v>119</v>
      </c>
      <c r="I9" s="25">
        <v>3</v>
      </c>
      <c r="J9" s="333"/>
      <c r="K9" s="336"/>
      <c r="L9" s="339"/>
      <c r="M9" s="339"/>
      <c r="N9" s="335"/>
    </row>
    <row r="10" spans="1:14" ht="46.5" customHeight="1" x14ac:dyDescent="0.25">
      <c r="A10" s="549"/>
      <c r="B10" s="538">
        <v>156</v>
      </c>
      <c r="C10" s="539"/>
      <c r="D10" s="277" t="s">
        <v>118</v>
      </c>
      <c r="E10" s="48" t="s">
        <v>56</v>
      </c>
      <c r="F10" s="331">
        <v>155600</v>
      </c>
      <c r="G10" s="84" t="s">
        <v>125</v>
      </c>
      <c r="H10" s="113" t="s">
        <v>119</v>
      </c>
      <c r="I10" s="25">
        <v>3</v>
      </c>
      <c r="J10" s="333"/>
      <c r="K10" s="336"/>
      <c r="L10" s="339"/>
      <c r="M10" s="339"/>
      <c r="N10" s="335"/>
    </row>
    <row r="11" spans="1:14" ht="75" customHeight="1" x14ac:dyDescent="0.25">
      <c r="A11" s="549"/>
      <c r="B11" s="540">
        <v>157</v>
      </c>
      <c r="C11" s="541"/>
      <c r="D11" s="388" t="s">
        <v>83</v>
      </c>
      <c r="E11" s="389" t="s">
        <v>306</v>
      </c>
      <c r="F11" s="390">
        <v>56100</v>
      </c>
      <c r="G11" s="391" t="s">
        <v>85</v>
      </c>
      <c r="H11" s="392" t="s">
        <v>82</v>
      </c>
      <c r="I11" s="25"/>
      <c r="J11" s="339"/>
      <c r="K11" s="333"/>
      <c r="L11" s="332"/>
      <c r="M11" s="336"/>
      <c r="N11" s="337"/>
    </row>
    <row r="12" spans="1:14" ht="55.5" customHeight="1" x14ac:dyDescent="0.25">
      <c r="A12" s="549"/>
      <c r="B12" s="540">
        <v>158</v>
      </c>
      <c r="C12" s="541"/>
      <c r="D12" s="388" t="s">
        <v>83</v>
      </c>
      <c r="E12" s="389" t="s">
        <v>306</v>
      </c>
      <c r="F12" s="390">
        <v>68800</v>
      </c>
      <c r="G12" s="391" t="s">
        <v>85</v>
      </c>
      <c r="H12" s="392" t="s">
        <v>82</v>
      </c>
      <c r="I12" s="25"/>
      <c r="J12" s="339"/>
      <c r="K12" s="333"/>
      <c r="L12" s="332"/>
      <c r="M12" s="336"/>
      <c r="N12" s="337"/>
    </row>
    <row r="13" spans="1:14" ht="45" x14ac:dyDescent="0.25">
      <c r="A13" s="549"/>
      <c r="B13" s="538">
        <v>159</v>
      </c>
      <c r="C13" s="539"/>
      <c r="D13" s="330" t="s">
        <v>58</v>
      </c>
      <c r="E13" s="48" t="s">
        <v>49</v>
      </c>
      <c r="F13" s="340" t="s">
        <v>103</v>
      </c>
      <c r="G13" s="194" t="s">
        <v>75</v>
      </c>
      <c r="H13" s="113" t="s">
        <v>59</v>
      </c>
      <c r="I13" s="25">
        <v>1</v>
      </c>
      <c r="J13" s="339"/>
      <c r="K13" s="339"/>
      <c r="L13" s="341"/>
      <c r="M13" s="334"/>
      <c r="N13" s="337"/>
    </row>
    <row r="14" spans="1:14" s="35" customFormat="1" ht="84" customHeight="1" x14ac:dyDescent="0.25">
      <c r="A14" s="549"/>
      <c r="B14" s="538">
        <v>160</v>
      </c>
      <c r="C14" s="539"/>
      <c r="D14" s="71" t="s">
        <v>126</v>
      </c>
      <c r="E14" s="71" t="s">
        <v>81</v>
      </c>
      <c r="F14" s="342">
        <v>500000</v>
      </c>
      <c r="G14" s="71" t="s">
        <v>79</v>
      </c>
      <c r="H14" s="73" t="s">
        <v>80</v>
      </c>
      <c r="I14" s="38">
        <v>2</v>
      </c>
      <c r="J14" s="343"/>
      <c r="K14" s="343"/>
      <c r="L14" s="343"/>
      <c r="M14" s="343"/>
      <c r="N14" s="344"/>
    </row>
    <row r="15" spans="1:14" s="35" customFormat="1" x14ac:dyDescent="0.25">
      <c r="A15" s="549"/>
      <c r="B15" s="538">
        <v>161</v>
      </c>
      <c r="C15" s="539"/>
      <c r="D15" s="71" t="s">
        <v>91</v>
      </c>
      <c r="E15" s="71" t="s">
        <v>81</v>
      </c>
      <c r="F15" s="342">
        <v>190000</v>
      </c>
      <c r="G15" s="71" t="s">
        <v>93</v>
      </c>
      <c r="H15" s="73" t="s">
        <v>90</v>
      </c>
      <c r="I15" s="38">
        <v>3</v>
      </c>
      <c r="J15" s="343"/>
      <c r="K15" s="343"/>
      <c r="L15" s="343"/>
      <c r="M15" s="343"/>
      <c r="N15" s="344"/>
    </row>
    <row r="16" spans="1:14" s="35" customFormat="1" ht="30" x14ac:dyDescent="0.25">
      <c r="A16" s="549"/>
      <c r="B16" s="538">
        <v>162</v>
      </c>
      <c r="C16" s="539"/>
      <c r="D16" s="71" t="s">
        <v>118</v>
      </c>
      <c r="E16" s="71" t="s">
        <v>81</v>
      </c>
      <c r="F16" s="342">
        <v>65670</v>
      </c>
      <c r="G16" s="84" t="s">
        <v>121</v>
      </c>
      <c r="H16" s="73" t="s">
        <v>122</v>
      </c>
      <c r="I16" s="38">
        <v>2</v>
      </c>
      <c r="J16" s="343"/>
      <c r="K16" s="345"/>
      <c r="L16" s="343"/>
      <c r="M16" s="346"/>
      <c r="N16" s="347"/>
    </row>
    <row r="17" spans="1:14" s="35" customFormat="1" ht="30" x14ac:dyDescent="0.25">
      <c r="A17" s="549"/>
      <c r="B17" s="538">
        <v>163</v>
      </c>
      <c r="C17" s="539"/>
      <c r="D17" s="71" t="s">
        <v>118</v>
      </c>
      <c r="E17" s="71" t="s">
        <v>81</v>
      </c>
      <c r="F17" s="348" t="s">
        <v>103</v>
      </c>
      <c r="G17" s="85" t="s">
        <v>123</v>
      </c>
      <c r="H17" s="73" t="s">
        <v>122</v>
      </c>
      <c r="I17" s="38">
        <v>2</v>
      </c>
      <c r="J17" s="343"/>
      <c r="K17" s="349"/>
      <c r="L17" s="349"/>
      <c r="M17" s="345"/>
      <c r="N17" s="347"/>
    </row>
    <row r="18" spans="1:14" s="35" customFormat="1" ht="45" x14ac:dyDescent="0.25">
      <c r="A18" s="549"/>
      <c r="B18" s="538">
        <v>164</v>
      </c>
      <c r="C18" s="539"/>
      <c r="D18" s="71" t="s">
        <v>105</v>
      </c>
      <c r="E18" s="48" t="s">
        <v>49</v>
      </c>
      <c r="F18" s="348" t="s">
        <v>103</v>
      </c>
      <c r="G18" s="71" t="s">
        <v>108</v>
      </c>
      <c r="H18" s="73" t="s">
        <v>106</v>
      </c>
      <c r="I18" s="38">
        <v>1</v>
      </c>
      <c r="J18" s="343"/>
      <c r="K18" s="343"/>
      <c r="L18" s="350"/>
      <c r="M18" s="346"/>
      <c r="N18" s="351"/>
    </row>
    <row r="19" spans="1:14" ht="60.75" thickBot="1" x14ac:dyDescent="0.3">
      <c r="A19" s="549"/>
      <c r="B19" s="538">
        <v>165</v>
      </c>
      <c r="C19" s="539"/>
      <c r="D19" s="277" t="s">
        <v>58</v>
      </c>
      <c r="E19" s="48" t="s">
        <v>49</v>
      </c>
      <c r="F19" s="340" t="s">
        <v>103</v>
      </c>
      <c r="G19" s="59" t="s">
        <v>229</v>
      </c>
      <c r="H19" s="113" t="s">
        <v>59</v>
      </c>
      <c r="I19" s="25">
        <v>1</v>
      </c>
      <c r="J19" s="352"/>
      <c r="K19" s="352"/>
      <c r="L19" s="353"/>
      <c r="M19" s="354"/>
      <c r="N19" s="355"/>
    </row>
    <row r="20" spans="1:14" s="35" customFormat="1" ht="15" customHeight="1" x14ac:dyDescent="0.25">
      <c r="A20" s="546" t="s">
        <v>43</v>
      </c>
      <c r="B20" s="529" t="s">
        <v>247</v>
      </c>
      <c r="C20" s="550"/>
      <c r="D20" s="550"/>
      <c r="E20" s="550"/>
      <c r="F20" s="356">
        <f>SUM(F21:F23)</f>
        <v>465000</v>
      </c>
      <c r="G20" s="357"/>
      <c r="H20" s="357"/>
      <c r="I20" s="358"/>
      <c r="J20" s="358"/>
      <c r="K20" s="357"/>
      <c r="L20" s="357"/>
      <c r="M20" s="357"/>
      <c r="N20" s="359"/>
    </row>
    <row r="21" spans="1:14" s="35" customFormat="1" ht="199.5" customHeight="1" x14ac:dyDescent="0.25">
      <c r="A21" s="547"/>
      <c r="B21" s="542">
        <v>166</v>
      </c>
      <c r="C21" s="543"/>
      <c r="D21" s="71" t="s">
        <v>129</v>
      </c>
      <c r="E21" s="71" t="s">
        <v>164</v>
      </c>
      <c r="F21" s="67">
        <v>315000</v>
      </c>
      <c r="G21" s="73" t="s">
        <v>149</v>
      </c>
      <c r="H21" s="75" t="s">
        <v>232</v>
      </c>
      <c r="I21" s="290">
        <v>2</v>
      </c>
      <c r="J21" s="360"/>
      <c r="K21" s="361"/>
      <c r="L21" s="362"/>
      <c r="M21" s="363"/>
      <c r="N21" s="364"/>
    </row>
    <row r="22" spans="1:14" s="35" customFormat="1" ht="84" customHeight="1" x14ac:dyDescent="0.25">
      <c r="A22" s="547"/>
      <c r="B22" s="542">
        <v>167</v>
      </c>
      <c r="C22" s="543"/>
      <c r="D22" s="119" t="s">
        <v>129</v>
      </c>
      <c r="E22" s="93" t="s">
        <v>165</v>
      </c>
      <c r="F22" s="67">
        <v>100000</v>
      </c>
      <c r="G22" s="73" t="s">
        <v>104</v>
      </c>
      <c r="H22" s="59" t="s">
        <v>167</v>
      </c>
      <c r="I22" s="290">
        <v>1</v>
      </c>
      <c r="J22" s="361"/>
      <c r="K22" s="363"/>
      <c r="L22" s="362"/>
      <c r="M22" s="363"/>
      <c r="N22" s="364"/>
    </row>
    <row r="23" spans="1:14" s="35" customFormat="1" ht="102" customHeight="1" thickBot="1" x14ac:dyDescent="0.3">
      <c r="A23" s="548"/>
      <c r="B23" s="536">
        <v>168</v>
      </c>
      <c r="C23" s="537"/>
      <c r="D23" s="210" t="s">
        <v>129</v>
      </c>
      <c r="E23" s="211" t="s">
        <v>166</v>
      </c>
      <c r="F23" s="212">
        <v>50000</v>
      </c>
      <c r="G23" s="214" t="s">
        <v>149</v>
      </c>
      <c r="H23" s="215" t="s">
        <v>148</v>
      </c>
      <c r="I23" s="291">
        <v>1</v>
      </c>
      <c r="J23" s="365"/>
      <c r="K23" s="365"/>
      <c r="L23" s="366"/>
      <c r="M23" s="367"/>
      <c r="N23" s="368"/>
    </row>
    <row r="24" spans="1:14" s="11" customFormat="1" ht="17.25" thickTop="1" thickBot="1" x14ac:dyDescent="0.3">
      <c r="A24" s="544" t="s">
        <v>38</v>
      </c>
      <c r="B24" s="545"/>
      <c r="C24" s="545"/>
      <c r="D24" s="545"/>
      <c r="E24" s="545"/>
      <c r="F24" s="369">
        <f>SUM(F20,F5)</f>
        <v>2147762</v>
      </c>
      <c r="G24" s="370"/>
      <c r="H24" s="371"/>
      <c r="I24" s="372"/>
      <c r="J24" s="371"/>
      <c r="K24" s="371"/>
      <c r="L24" s="371"/>
      <c r="M24" s="371"/>
      <c r="N24" s="371"/>
    </row>
    <row r="25" spans="1:14" ht="15.75" thickTop="1" x14ac:dyDescent="0.25"/>
    <row r="26" spans="1:14" ht="15.75" thickBot="1" x14ac:dyDescent="0.3"/>
    <row r="27" spans="1:14" x14ac:dyDescent="0.25">
      <c r="D27" s="530" t="s">
        <v>238</v>
      </c>
      <c r="E27" s="531"/>
    </row>
    <row r="28" spans="1:14" x14ac:dyDescent="0.25">
      <c r="D28" s="294" t="s">
        <v>243</v>
      </c>
      <c r="E28" s="295" t="s">
        <v>242</v>
      </c>
    </row>
    <row r="29" spans="1:14" ht="30" x14ac:dyDescent="0.25">
      <c r="D29" s="296" t="s">
        <v>241</v>
      </c>
      <c r="E29" s="297" t="s">
        <v>239</v>
      </c>
    </row>
    <row r="30" spans="1:14" ht="15.75" thickBot="1" x14ac:dyDescent="0.3">
      <c r="D30" s="298" t="s">
        <v>103</v>
      </c>
      <c r="E30" s="299" t="s">
        <v>240</v>
      </c>
    </row>
  </sheetData>
  <mergeCells count="36">
    <mergeCell ref="B5:D5"/>
    <mergeCell ref="A1:N2"/>
    <mergeCell ref="A3:D3"/>
    <mergeCell ref="E3:E4"/>
    <mergeCell ref="F3:F4"/>
    <mergeCell ref="G3:G4"/>
    <mergeCell ref="H3:H4"/>
    <mergeCell ref="I3:I4"/>
    <mergeCell ref="J3:J4"/>
    <mergeCell ref="K3:K4"/>
    <mergeCell ref="L3:L4"/>
    <mergeCell ref="M3:M4"/>
    <mergeCell ref="N3:N4"/>
    <mergeCell ref="B4:C4"/>
    <mergeCell ref="B14:C14"/>
    <mergeCell ref="B15:C15"/>
    <mergeCell ref="B9:C9"/>
    <mergeCell ref="B22:C22"/>
    <mergeCell ref="B7:C7"/>
    <mergeCell ref="B20:E20"/>
    <mergeCell ref="D27:E27"/>
    <mergeCell ref="B23:C23"/>
    <mergeCell ref="B10:C10"/>
    <mergeCell ref="B12:C12"/>
    <mergeCell ref="B21:C21"/>
    <mergeCell ref="B16:C16"/>
    <mergeCell ref="B17:C17"/>
    <mergeCell ref="B18:C18"/>
    <mergeCell ref="B11:C11"/>
    <mergeCell ref="A24:E24"/>
    <mergeCell ref="A20:A23"/>
    <mergeCell ref="A5:A19"/>
    <mergeCell ref="B6:C6"/>
    <mergeCell ref="B8:C8"/>
    <mergeCell ref="B19:C19"/>
    <mergeCell ref="B13:C13"/>
  </mergeCells>
  <printOptions horizontalCentered="1" verticalCentered="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INDICATEURS</vt:lpstr>
      <vt:lpstr>SYNTHESE</vt:lpstr>
      <vt:lpstr>MAITRISE DES REJETS</vt:lpstr>
      <vt:lpstr>MILIEUX</vt:lpstr>
      <vt:lpstr>PLUVIAL</vt:lpstr>
      <vt:lpstr>INDICATEURS!Zone_d_impression</vt:lpstr>
      <vt:lpstr>'MAITRISE DES REJETS'!Zone_d_impression</vt:lpstr>
      <vt:lpstr>PLUVIAL!Zone_d_impression</vt:lpstr>
      <vt:lpstr>SYNTHESE!Zone_d_impression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2015-10-01T07:56:14Z</dcterms:modified>
</cp:coreProperties>
</file>